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11\"/>
    </mc:Choice>
  </mc:AlternateContent>
  <xr:revisionPtr revIDLastSave="0" documentId="13_ncr:1_{EF507A92-0DB5-49CD-B454-C569AEE72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1103" sheetId="1" r:id="rId1"/>
  </sheets>
  <definedNames>
    <definedName name="_Regression_Int" localSheetId="0" hidden="1">1</definedName>
    <definedName name="_xlnm.Print_Area" localSheetId="0">'71103'!$B$10:$B$29</definedName>
  </definedNames>
  <calcPr calcId="181029"/>
</workbook>
</file>

<file path=xl/calcChain.xml><?xml version="1.0" encoding="utf-8"?>
<calcChain xmlns="http://schemas.openxmlformats.org/spreadsheetml/2006/main">
  <c r="L23" i="1" l="1"/>
  <c r="L26" i="1"/>
  <c r="L19" i="1"/>
  <c r="L15" i="1" l="1"/>
  <c r="K23" i="1"/>
  <c r="K15" i="1"/>
  <c r="J23" i="1"/>
  <c r="J20" i="1"/>
  <c r="I22" i="1"/>
  <c r="I23" i="1"/>
  <c r="I24" i="1"/>
  <c r="H22" i="1"/>
  <c r="H15" i="1" s="1"/>
  <c r="H20" i="1"/>
  <c r="H23" i="1"/>
  <c r="H24" i="1"/>
  <c r="H19" i="1"/>
  <c r="G23" i="1"/>
  <c r="G22" i="1"/>
  <c r="G20" i="1"/>
  <c r="G19" i="1"/>
  <c r="G24" i="1"/>
  <c r="F18" i="1"/>
  <c r="F23" i="1"/>
  <c r="F24" i="1"/>
  <c r="F22" i="1"/>
  <c r="F25" i="1"/>
  <c r="E25" i="1"/>
  <c r="E20" i="1"/>
  <c r="E23" i="1"/>
  <c r="D15" i="1"/>
  <c r="C15" i="1"/>
  <c r="G15" i="1" l="1"/>
  <c r="I15" i="1"/>
  <c r="E15" i="1"/>
  <c r="F15" i="1"/>
  <c r="J15" i="1"/>
</calcChain>
</file>

<file path=xl/sharedStrings.xml><?xml version="1.0" encoding="utf-8"?>
<sst xmlns="http://schemas.openxmlformats.org/spreadsheetml/2006/main" count="26" uniqueCount="26">
  <si>
    <t xml:space="preserve">  Agroindustria</t>
  </si>
  <si>
    <t xml:space="preserve">  Industria</t>
  </si>
  <si>
    <t xml:space="preserve">  Petróleo</t>
  </si>
  <si>
    <t xml:space="preserve">  Electricidad</t>
  </si>
  <si>
    <t xml:space="preserve">  Transporte</t>
  </si>
  <si>
    <t xml:space="preserve">  Servicios</t>
  </si>
  <si>
    <t xml:space="preserve">  Banca</t>
  </si>
  <si>
    <t xml:space="preserve">  Seguros</t>
  </si>
  <si>
    <t xml:space="preserve">  Servicios Financieros</t>
  </si>
  <si>
    <t>ACTIVIDAD ECONÓMICA</t>
  </si>
  <si>
    <t xml:space="preserve">(En dólares estadounidenses) </t>
  </si>
  <si>
    <t xml:space="preserve">  Sector Fondos Financieros</t>
  </si>
  <si>
    <t>Cuadro Nº 7.11.03</t>
  </si>
  <si>
    <r>
      <t xml:space="preserve">2019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</si>
  <si>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2018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</si>
  <si>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2017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</si>
  <si>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2016 </t>
    </r>
    <r>
      <rPr>
        <b/>
        <vertAlign val="superscript"/>
        <sz val="10"/>
        <color theme="0"/>
        <rFont val="Arial"/>
        <family val="2"/>
      </rPr>
      <t>(2)</t>
    </r>
  </si>
  <si>
    <t>Fuente: Bolsa Boliviana de Valores</t>
  </si>
  <si>
    <r>
      <t xml:space="preserve">2020 </t>
    </r>
    <r>
      <rPr>
        <b/>
        <vertAlign val="superscript"/>
        <sz val="10"/>
        <color theme="0"/>
        <rFont val="Arial"/>
        <family val="2"/>
      </rPr>
      <t>(2)</t>
    </r>
  </si>
  <si>
    <t xml:space="preserve">  Agencias de Bolsa</t>
  </si>
  <si>
    <t xml:space="preserve">  Sociedades Administradoras de Fondos de Inversión</t>
  </si>
  <si>
    <t>BOLIVIA: TRANSACCIONES EN LA BOLSA BOLIVIANA DE VALORES, SEGÚN ACTIVIDAD ECONÓMICA, 2011 - 2020</t>
  </si>
  <si>
    <r>
      <t xml:space="preserve">RENTA VARIABLE (RUEDO) </t>
    </r>
    <r>
      <rPr>
        <b/>
        <vertAlign val="superscript"/>
        <sz val="10"/>
        <color theme="0"/>
        <rFont val="Arial"/>
        <family val="2"/>
      </rPr>
      <t>(1)</t>
    </r>
  </si>
  <si>
    <r>
      <rPr>
        <vertAlign val="superscript"/>
        <sz val="8"/>
        <color indexed="18"/>
        <rFont val="Arial"/>
        <family val="2"/>
      </rPr>
      <t xml:space="preserve">     </t>
    </r>
    <r>
      <rPr>
        <vertAlign val="superscript"/>
        <sz val="8"/>
        <rFont val="Arial"/>
        <family val="2"/>
      </rPr>
      <t xml:space="preserve"> 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Acciones Ordinarias.</t>
    </r>
  </si>
  <si>
    <r>
      <rPr>
        <vertAlign val="superscript"/>
        <sz val="8"/>
        <color indexed="18"/>
        <rFont val="Arial"/>
        <family val="2"/>
      </rPr>
      <t xml:space="preserve">     </t>
    </r>
    <r>
      <rPr>
        <vertAlign val="superscript"/>
        <sz val="8"/>
        <rFont val="Arial"/>
        <family val="2"/>
      </rPr>
      <t xml:space="preserve"> 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Ruedo y Mercado Electrónico.</t>
    </r>
  </si>
  <si>
    <t xml:space="preserve">            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</si>
</sst>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8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color indexed="18"/>
      <name val="Arial"/>
      <family val="2"/>
    </font>
    <font>
      <vertAlign val="superscript"/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2">
    <xf numFmtId="0" fontId="0" fillId="0" borderId="0" xfId="0"/>
    <xf numFmtId="0" fontId="5" fillId="0" borderId="0" xfId="0" applyFont="1" applyFill="1"/>
    <xf numFmtId="3" fontId="5" fillId="0" borderId="0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3" fontId="4" fillId="0" borderId="0" xfId="0" applyNumberFormat="1" applyFont="1" applyFill="1" applyBorder="1" applyAlignment="1" applyProtection="1"/>
    <xf numFmtId="0" fontId="11" fillId="0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0" fillId="0" borderId="4" xfId="17" applyFont="1" applyBorder="1" applyAlignment="1">
      <alignment horizontal="left" indent="1"/>
    </xf>
    <xf numFmtId="3" fontId="10" fillId="2" borderId="4" xfId="14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left" vertical="center" indent="1"/>
    </xf>
    <xf numFmtId="3" fontId="8" fillId="5" borderId="4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 vertical="center" indent="1"/>
    </xf>
    <xf numFmtId="3" fontId="8" fillId="2" borderId="4" xfId="0" applyNumberFormat="1" applyFont="1" applyFill="1" applyBorder="1" applyAlignment="1">
      <alignment horizontal="right"/>
    </xf>
    <xf numFmtId="0" fontId="10" fillId="0" borderId="3" xfId="17" applyFont="1" applyBorder="1" applyAlignment="1">
      <alignment horizontal="left" indent="1"/>
    </xf>
    <xf numFmtId="3" fontId="10" fillId="2" borderId="3" xfId="14" applyNumberFormat="1" applyFont="1" applyFill="1" applyBorder="1" applyAlignment="1">
      <alignment horizontal="right"/>
    </xf>
    <xf numFmtId="0" fontId="14" fillId="2" borderId="0" xfId="17" applyFont="1" applyFill="1"/>
    <xf numFmtId="0" fontId="14" fillId="2" borderId="0" xfId="17" applyFont="1" applyFill="1" applyAlignment="1">
      <alignment horizontal="left" indent="1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C95240-25C9-46BC-9203-646FEBA10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L42"/>
  <sheetViews>
    <sheetView showGridLines="0" showZeros="0" tabSelected="1" zoomScale="130" zoomScaleNormal="130" workbookViewId="0"/>
  </sheetViews>
  <sheetFormatPr baseColWidth="10" defaultColWidth="9.77734375" defaultRowHeight="12.75" customHeight="1" x14ac:dyDescent="0.2"/>
  <cols>
    <col min="1" max="1" width="1.6640625" style="3" customWidth="1"/>
    <col min="2" max="2" width="37.109375" style="3" customWidth="1"/>
    <col min="3" max="16384" width="9.77734375" style="3"/>
  </cols>
  <sheetData>
    <row r="10" spans="2:12" ht="12.75" customHeight="1" x14ac:dyDescent="0.2">
      <c r="B10" s="7" t="s">
        <v>12</v>
      </c>
      <c r="J10" s="2"/>
    </row>
    <row r="11" spans="2:12" ht="12.75" customHeight="1" x14ac:dyDescent="0.2">
      <c r="B11" s="8" t="s">
        <v>21</v>
      </c>
      <c r="E11" s="5"/>
    </row>
    <row r="12" spans="2:12" ht="12.75" customHeight="1" x14ac:dyDescent="0.2">
      <c r="B12" s="9" t="s">
        <v>10</v>
      </c>
    </row>
    <row r="13" spans="2:12" s="4" customFormat="1" ht="24" customHeight="1" x14ac:dyDescent="0.2">
      <c r="B13" s="10" t="s">
        <v>9</v>
      </c>
      <c r="C13" s="10">
        <v>2011</v>
      </c>
      <c r="D13" s="10">
        <v>2012</v>
      </c>
      <c r="E13" s="10">
        <v>2013</v>
      </c>
      <c r="F13" s="10">
        <v>2014</v>
      </c>
      <c r="G13" s="10">
        <v>2015</v>
      </c>
      <c r="H13" s="10" t="s">
        <v>16</v>
      </c>
      <c r="I13" s="10" t="s">
        <v>15</v>
      </c>
      <c r="J13" s="10" t="s">
        <v>14</v>
      </c>
      <c r="K13" s="10" t="s">
        <v>13</v>
      </c>
      <c r="L13" s="10" t="s">
        <v>18</v>
      </c>
    </row>
    <row r="14" spans="2:12" s="4" customFormat="1" ht="4.5" customHeight="1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s="6" customFormat="1" ht="15.75" x14ac:dyDescent="0.25">
      <c r="B15" s="14" t="s">
        <v>22</v>
      </c>
      <c r="C15" s="15">
        <f t="shared" ref="C15:L15" si="0">SUM(C17:C28)</f>
        <v>15044831</v>
      </c>
      <c r="D15" s="15">
        <f t="shared" si="0"/>
        <v>17647855</v>
      </c>
      <c r="E15" s="15">
        <f t="shared" si="0"/>
        <v>3014751</v>
      </c>
      <c r="F15" s="15">
        <f t="shared" si="0"/>
        <v>306769693</v>
      </c>
      <c r="G15" s="15">
        <f t="shared" si="0"/>
        <v>43044090</v>
      </c>
      <c r="H15" s="15">
        <f t="shared" si="0"/>
        <v>208334590</v>
      </c>
      <c r="I15" s="15">
        <f t="shared" si="0"/>
        <v>6117045</v>
      </c>
      <c r="J15" s="15">
        <f t="shared" si="0"/>
        <v>279062161</v>
      </c>
      <c r="K15" s="15">
        <f t="shared" si="0"/>
        <v>10194780</v>
      </c>
      <c r="L15" s="15">
        <f t="shared" si="0"/>
        <v>51530065</v>
      </c>
    </row>
    <row r="16" spans="2:12" s="11" customFormat="1" ht="4.5" customHeight="1" x14ac:dyDescent="0.2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2" s="6" customFormat="1" ht="12.75" customHeight="1" x14ac:dyDescent="0.25">
      <c r="B17" s="12" t="s">
        <v>0</v>
      </c>
      <c r="C17" s="13">
        <v>0</v>
      </c>
      <c r="D17" s="13">
        <v>0</v>
      </c>
      <c r="E17" s="13"/>
      <c r="F17" s="13"/>
      <c r="G17" s="13"/>
      <c r="H17" s="13"/>
      <c r="I17" s="13"/>
      <c r="J17" s="13">
        <v>268690901</v>
      </c>
      <c r="K17" s="13"/>
      <c r="L17" s="13"/>
    </row>
    <row r="18" spans="2:12" s="4" customFormat="1" ht="12.75" customHeight="1" x14ac:dyDescent="0.2">
      <c r="B18" s="12" t="s">
        <v>1</v>
      </c>
      <c r="C18" s="13">
        <v>62496</v>
      </c>
      <c r="D18" s="13"/>
      <c r="E18" s="13"/>
      <c r="F18" s="13">
        <f>304584948</f>
        <v>304584948</v>
      </c>
      <c r="G18" s="13"/>
      <c r="H18" s="13"/>
      <c r="I18" s="13"/>
      <c r="J18" s="13"/>
      <c r="K18" s="13"/>
      <c r="L18" s="13"/>
    </row>
    <row r="19" spans="2:12" s="4" customFormat="1" ht="12.75" customHeight="1" x14ac:dyDescent="0.2">
      <c r="B19" s="12" t="s">
        <v>2</v>
      </c>
      <c r="C19" s="13">
        <v>24890</v>
      </c>
      <c r="D19" s="13"/>
      <c r="E19" s="13"/>
      <c r="F19" s="13"/>
      <c r="G19" s="13">
        <f>15761</f>
        <v>15761</v>
      </c>
      <c r="H19" s="13">
        <f>3299+8902</f>
        <v>12201</v>
      </c>
      <c r="I19" s="13">
        <v>437</v>
      </c>
      <c r="J19" s="13"/>
      <c r="K19" s="13">
        <v>39104</v>
      </c>
      <c r="L19" s="13">
        <f>15306</f>
        <v>15306</v>
      </c>
    </row>
    <row r="20" spans="2:12" s="4" customFormat="1" ht="12.75" customHeight="1" x14ac:dyDescent="0.2">
      <c r="B20" s="12" t="s">
        <v>3</v>
      </c>
      <c r="C20" s="13">
        <v>149419</v>
      </c>
      <c r="D20" s="13">
        <v>146056</v>
      </c>
      <c r="E20" s="13">
        <f>33757+35054</f>
        <v>68811</v>
      </c>
      <c r="F20" s="13"/>
      <c r="G20" s="13">
        <f>17910+153430+220219</f>
        <v>391559</v>
      </c>
      <c r="H20" s="13">
        <f>43704+6315</f>
        <v>50019</v>
      </c>
      <c r="I20" s="13"/>
      <c r="J20" s="13">
        <f>117364+53730</f>
        <v>171094</v>
      </c>
      <c r="K20" s="13"/>
      <c r="L20" s="13"/>
    </row>
    <row r="21" spans="2:12" s="4" customFormat="1" ht="12.75" customHeight="1" x14ac:dyDescent="0.2">
      <c r="B21" s="12" t="s">
        <v>4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2:12" s="4" customFormat="1" ht="12.75" customHeight="1" x14ac:dyDescent="0.2">
      <c r="B22" s="12" t="s">
        <v>5</v>
      </c>
      <c r="C22" s="13">
        <v>856128</v>
      </c>
      <c r="D22" s="13">
        <v>572335</v>
      </c>
      <c r="E22" s="13"/>
      <c r="F22" s="13">
        <f>176554</f>
        <v>176554</v>
      </c>
      <c r="G22" s="13">
        <f>8124</f>
        <v>8124</v>
      </c>
      <c r="H22" s="13">
        <f>39740098+239220+89023</f>
        <v>40068341</v>
      </c>
      <c r="I22" s="13">
        <f>317894+2225+23206</f>
        <v>343325</v>
      </c>
      <c r="J22" s="13"/>
      <c r="K22" s="13">
        <v>3585</v>
      </c>
      <c r="L22" s="13"/>
    </row>
    <row r="23" spans="2:12" s="4" customFormat="1" ht="12.75" customHeight="1" x14ac:dyDescent="0.2">
      <c r="B23" s="12" t="s">
        <v>6</v>
      </c>
      <c r="C23" s="13">
        <v>13033157</v>
      </c>
      <c r="D23" s="13">
        <v>16646704</v>
      </c>
      <c r="E23" s="13">
        <f>21876+32561+221676+16126+56220+12500+436+29894+28123+13138+152943+40051+119271+838655+342106+255610+27382+456199+14196</f>
        <v>2678963</v>
      </c>
      <c r="F23" s="13">
        <f>24357+140058+11571+124899+153712+8037+6667+94210+11500+10538+11429+16374+222366+31049+11786+34532</f>
        <v>913085</v>
      </c>
      <c r="G23" s="13">
        <f>11571+1882+10714+52841+10714+2775124+112830+35059715+167323+10547+2125815+299510</f>
        <v>40638586</v>
      </c>
      <c r="H23" s="13">
        <f>771877+8222+1535021+146376+33934+227312+162680788+10132+9411+284044+30438+19388+282647+15860+239446+729268+5959+97729+27809</f>
        <v>167155661</v>
      </c>
      <c r="I23" s="13">
        <f>2873+9885+162432+114787+1192388+8763+9567+929054+91607+962099+9797+6656+45693</f>
        <v>3545601</v>
      </c>
      <c r="J23" s="13">
        <f>133809+1133695+939992+165114+749664+72747+7005145</f>
        <v>10200166</v>
      </c>
      <c r="K23" s="13">
        <f>118891+172815+157818+364985+5073069+259767+18695+18695+1357969+533734+37837+18948</f>
        <v>8133223</v>
      </c>
      <c r="L23" s="13">
        <f>37981+405503+18276+25010+40332201+100187+18302+371272+62930</f>
        <v>41371662</v>
      </c>
    </row>
    <row r="24" spans="2:12" s="4" customFormat="1" ht="12.75" customHeight="1" x14ac:dyDescent="0.2">
      <c r="B24" s="12" t="s">
        <v>7</v>
      </c>
      <c r="C24" s="13">
        <v>0</v>
      </c>
      <c r="D24" s="13">
        <v>183049</v>
      </c>
      <c r="E24" s="13"/>
      <c r="F24" s="13">
        <f>8020</f>
        <v>8020</v>
      </c>
      <c r="G24" s="13">
        <f>670986+291866+27224+999984</f>
        <v>1990060</v>
      </c>
      <c r="H24" s="13">
        <f>619086+26969+402271+42</f>
        <v>1048368</v>
      </c>
      <c r="I24" s="13">
        <f>28061+1524140+675481</f>
        <v>2227682</v>
      </c>
      <c r="J24" s="13"/>
      <c r="K24" s="13">
        <v>2018868</v>
      </c>
      <c r="L24" s="13"/>
    </row>
    <row r="25" spans="2:12" s="4" customFormat="1" ht="12.75" customHeight="1" x14ac:dyDescent="0.2">
      <c r="B25" s="12" t="s">
        <v>11</v>
      </c>
      <c r="C25" s="13">
        <v>914374</v>
      </c>
      <c r="D25" s="13">
        <v>99711</v>
      </c>
      <c r="E25" s="13">
        <f>266977</f>
        <v>266977</v>
      </c>
      <c r="F25" s="13">
        <f>1087086</f>
        <v>1087086</v>
      </c>
      <c r="G25" s="13"/>
      <c r="H25" s="13"/>
      <c r="I25" s="13"/>
      <c r="J25" s="13"/>
      <c r="K25" s="13"/>
      <c r="L25" s="13"/>
    </row>
    <row r="26" spans="2:12" s="4" customFormat="1" ht="12.75" customHeight="1" x14ac:dyDescent="0.2">
      <c r="B26" s="12" t="s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13">
        <f>577712</f>
        <v>577712</v>
      </c>
    </row>
    <row r="27" spans="2:12" s="4" customFormat="1" ht="12.75" customHeight="1" x14ac:dyDescent="0.2">
      <c r="B27" s="12" t="s">
        <v>20</v>
      </c>
      <c r="C27" s="13"/>
      <c r="D27" s="13"/>
      <c r="E27" s="13"/>
      <c r="F27" s="13"/>
      <c r="G27" s="13"/>
      <c r="H27" s="13"/>
      <c r="I27" s="13"/>
      <c r="J27" s="13"/>
      <c r="K27" s="13"/>
      <c r="L27" s="13">
        <v>9565385</v>
      </c>
    </row>
    <row r="28" spans="2:12" s="4" customFormat="1" ht="12.75" customHeight="1" x14ac:dyDescent="0.2">
      <c r="B28" s="18" t="s">
        <v>8</v>
      </c>
      <c r="C28" s="19">
        <v>4367</v>
      </c>
      <c r="D28" s="19"/>
      <c r="E28" s="19"/>
      <c r="F28" s="19"/>
      <c r="G28" s="19"/>
      <c r="H28" s="19"/>
      <c r="I28" s="19"/>
      <c r="J28" s="19"/>
      <c r="K28" s="19"/>
      <c r="L28" s="19"/>
    </row>
    <row r="29" spans="2:12" s="4" customFormat="1" ht="12.75" customHeight="1" x14ac:dyDescent="0.2">
      <c r="B29" s="20" t="s">
        <v>17</v>
      </c>
    </row>
    <row r="30" spans="2:12" s="4" customFormat="1" ht="12.75" customHeight="1" x14ac:dyDescent="0.2">
      <c r="B30" s="20" t="s">
        <v>25</v>
      </c>
    </row>
    <row r="31" spans="2:12" s="4" customFormat="1" ht="12.75" customHeight="1" x14ac:dyDescent="0.2">
      <c r="B31" s="21" t="s">
        <v>23</v>
      </c>
    </row>
    <row r="32" spans="2:12" s="4" customFormat="1" ht="12.75" customHeight="1" x14ac:dyDescent="0.2">
      <c r="B32" s="21" t="s">
        <v>24</v>
      </c>
    </row>
    <row r="33" spans="2:2" s="4" customFormat="1" ht="12.75" customHeight="1" x14ac:dyDescent="0.2">
      <c r="B33" s="1"/>
    </row>
    <row r="34" spans="2:2" s="4" customFormat="1" ht="12.75" customHeight="1" x14ac:dyDescent="0.2">
      <c r="B34" s="1"/>
    </row>
    <row r="35" spans="2:2" s="4" customFormat="1" ht="12.75" customHeight="1" x14ac:dyDescent="0.2">
      <c r="B35" s="1"/>
    </row>
    <row r="36" spans="2:2" s="4" customFormat="1" ht="12.75" customHeight="1" x14ac:dyDescent="0.2">
      <c r="B36" s="1"/>
    </row>
    <row r="37" spans="2:2" s="4" customFormat="1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</sheetData>
  <phoneticPr fontId="0" type="noConversion"/>
  <pageMargins left="0.39370078740157483" right="0.75" top="1.0629921259842521" bottom="1" header="0.51181102362204722" footer="0.51181102362204722"/>
  <pageSetup scale="63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71103</vt:lpstr>
      <vt:lpstr>'71103'!Área_de_impresión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Max A. Bairon Beltran</cp:lastModifiedBy>
  <cp:lastPrinted>2001-04-10T13:12:07Z</cp:lastPrinted>
  <dcterms:created xsi:type="dcterms:W3CDTF">1998-03-31T15:28:26Z</dcterms:created>
  <dcterms:modified xsi:type="dcterms:W3CDTF">2021-08-17T17:34:39Z</dcterms:modified>
</cp:coreProperties>
</file>