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BLM\1 AGOSTO 2022\NOVIEMBRE\ANUARIO 21\ANUARIO-ARCHIVOS\6.01\"/>
    </mc:Choice>
  </mc:AlternateContent>
  <bookViews>
    <workbookView xWindow="0" yWindow="0" windowWidth="28800" windowHeight="12300" firstSheet="1" activeTab="1"/>
  </bookViews>
  <sheets>
    <sheet name="Hoja1" sheetId="4" state="hidden" r:id="rId1"/>
    <sheet name="6,01,03" sheetId="5" r:id="rId2"/>
  </sheets>
  <calcPr calcId="191029"/>
</workbook>
</file>

<file path=xl/calcChain.xml><?xml version="1.0" encoding="utf-8"?>
<calcChain xmlns="http://schemas.openxmlformats.org/spreadsheetml/2006/main">
  <c r="T64" i="4" l="1"/>
  <c r="T63" i="4"/>
  <c r="S63" i="4"/>
  <c r="T56" i="4"/>
  <c r="S56" i="4"/>
  <c r="R56" i="4"/>
  <c r="Q56" i="4"/>
  <c r="P56" i="4"/>
  <c r="O56" i="4"/>
  <c r="N56" i="4"/>
  <c r="M56" i="4"/>
  <c r="L56" i="4"/>
  <c r="K56" i="4"/>
  <c r="T51" i="4"/>
  <c r="S51" i="4"/>
  <c r="R51" i="4"/>
  <c r="Q51" i="4"/>
  <c r="P51" i="4"/>
  <c r="O51" i="4"/>
  <c r="N51" i="4"/>
  <c r="M51" i="4"/>
  <c r="L51" i="4"/>
  <c r="K51" i="4"/>
  <c r="T47" i="4"/>
  <c r="S47" i="4"/>
  <c r="R47" i="4"/>
  <c r="Q47" i="4"/>
  <c r="P47" i="4"/>
  <c r="O47" i="4"/>
  <c r="N47" i="4"/>
  <c r="M47" i="4"/>
  <c r="L47" i="4"/>
  <c r="K47" i="4"/>
  <c r="T44" i="4"/>
  <c r="S44" i="4"/>
  <c r="R44" i="4"/>
  <c r="Q44" i="4"/>
  <c r="P44" i="4"/>
  <c r="O44" i="4"/>
  <c r="N44" i="4"/>
  <c r="M44" i="4"/>
  <c r="L44" i="4"/>
  <c r="K44" i="4"/>
  <c r="T41" i="4"/>
  <c r="T40" i="4"/>
  <c r="S41" i="4"/>
  <c r="R41" i="4"/>
  <c r="Q41" i="4"/>
  <c r="P41" i="4"/>
  <c r="O41" i="4"/>
  <c r="N41" i="4"/>
  <c r="M41" i="4"/>
  <c r="L41" i="4"/>
  <c r="K41" i="4"/>
  <c r="T35" i="4"/>
  <c r="S35" i="4"/>
  <c r="S26" i="4"/>
  <c r="R35" i="4"/>
  <c r="Q35" i="4"/>
  <c r="P35" i="4"/>
  <c r="O35" i="4"/>
  <c r="N35" i="4"/>
  <c r="M35" i="4"/>
  <c r="L35" i="4"/>
  <c r="K35" i="4"/>
  <c r="T30" i="4"/>
  <c r="S30" i="4"/>
  <c r="R30" i="4"/>
  <c r="Q30" i="4"/>
  <c r="P30" i="4"/>
  <c r="O30" i="4"/>
  <c r="N30" i="4"/>
  <c r="M30" i="4"/>
  <c r="L30" i="4"/>
  <c r="K30" i="4"/>
  <c r="T27" i="4"/>
  <c r="S27" i="4"/>
  <c r="R27" i="4"/>
  <c r="Q27" i="4"/>
  <c r="P27" i="4"/>
  <c r="O27" i="4"/>
  <c r="N27" i="4"/>
  <c r="M27" i="4"/>
  <c r="L27" i="4"/>
  <c r="K27" i="4"/>
  <c r="T18" i="4"/>
  <c r="S18" i="4"/>
  <c r="R18" i="4"/>
  <c r="R8" i="4"/>
  <c r="R6" i="4"/>
  <c r="Q18" i="4"/>
  <c r="P18" i="4"/>
  <c r="O18" i="4"/>
  <c r="N18" i="4"/>
  <c r="M18" i="4"/>
  <c r="L18" i="4"/>
  <c r="K18" i="4"/>
  <c r="T15" i="4"/>
  <c r="T8" i="4"/>
  <c r="S15" i="4"/>
  <c r="R15" i="4"/>
  <c r="Q15" i="4"/>
  <c r="P15" i="4"/>
  <c r="O15" i="4"/>
  <c r="N15" i="4"/>
  <c r="M15" i="4"/>
  <c r="L15" i="4"/>
  <c r="K15" i="4"/>
  <c r="K8" i="4"/>
  <c r="K6" i="4"/>
  <c r="T12" i="4"/>
  <c r="S12" i="4"/>
  <c r="R12" i="4"/>
  <c r="Q12" i="4"/>
  <c r="P12" i="4"/>
  <c r="P8" i="4"/>
  <c r="P6" i="4"/>
  <c r="O12" i="4"/>
  <c r="N12" i="4"/>
  <c r="N8" i="4"/>
  <c r="N6" i="4"/>
  <c r="M12" i="4"/>
  <c r="L12" i="4"/>
  <c r="K12" i="4"/>
  <c r="T9" i="4"/>
  <c r="S9" i="4"/>
  <c r="S8" i="4"/>
  <c r="R9" i="4"/>
  <c r="Q9" i="4"/>
  <c r="Q8" i="4"/>
  <c r="Q6" i="4"/>
  <c r="P9" i="4"/>
  <c r="O9" i="4"/>
  <c r="O8" i="4"/>
  <c r="O6" i="4"/>
  <c r="N9" i="4"/>
  <c r="M9" i="4"/>
  <c r="M8" i="4"/>
  <c r="M6" i="4"/>
  <c r="L9" i="4"/>
  <c r="L8" i="4"/>
  <c r="L6" i="4"/>
  <c r="K9" i="4"/>
  <c r="T6" i="4"/>
  <c r="S6" i="4"/>
  <c r="S61" i="4"/>
  <c r="S60" i="4"/>
  <c r="T26" i="4"/>
  <c r="T24" i="4"/>
  <c r="T61" i="4"/>
  <c r="T60" i="4"/>
</calcChain>
</file>

<file path=xl/sharedStrings.xml><?xml version="1.0" encoding="utf-8"?>
<sst xmlns="http://schemas.openxmlformats.org/spreadsheetml/2006/main" count="148" uniqueCount="92">
  <si>
    <t>Cuadro Nº 6.01.03</t>
  </si>
  <si>
    <t xml:space="preserve">(En millones de bolivianos) </t>
  </si>
  <si>
    <t>CUENTAS</t>
  </si>
  <si>
    <t>2001</t>
  </si>
  <si>
    <t>INGRESOS TOTALES</t>
  </si>
  <si>
    <t xml:space="preserve">  Del Gobierno General</t>
  </si>
  <si>
    <t xml:space="preserve">  Del Sector Privado</t>
  </si>
  <si>
    <t xml:space="preserve">  Recuperación de Préstamos</t>
  </si>
  <si>
    <t xml:space="preserve">  Otros Ingresos</t>
  </si>
  <si>
    <t>EGRESOS TOTALES</t>
  </si>
  <si>
    <t xml:space="preserve">  Contratistas</t>
  </si>
  <si>
    <t xml:space="preserve">  Otros</t>
  </si>
  <si>
    <t xml:space="preserve">  Al Sector Público</t>
  </si>
  <si>
    <t xml:space="preserve">  Al Sector Privado</t>
  </si>
  <si>
    <t xml:space="preserve">  Concesión de Préstamos</t>
  </si>
  <si>
    <t xml:space="preserve">  Formación Bruta de Capital</t>
  </si>
  <si>
    <t>FINANCIAMIENTO</t>
  </si>
  <si>
    <t>Ingresos Corrientes</t>
  </si>
  <si>
    <t>Venta de Hidrocarburos</t>
  </si>
  <si>
    <t xml:space="preserve">  Mercado Interno</t>
  </si>
  <si>
    <t xml:space="preserve">  Mercado Externo</t>
  </si>
  <si>
    <t>Otras Empresas</t>
  </si>
  <si>
    <t>Transferencias Corrientes</t>
  </si>
  <si>
    <t>Otros Ingresos Corrientes</t>
  </si>
  <si>
    <t>Ingresos de Capital</t>
  </si>
  <si>
    <t>Egresos Corrientes</t>
  </si>
  <si>
    <t>Servicios Personales</t>
  </si>
  <si>
    <t>Bienes y Servicios</t>
  </si>
  <si>
    <t>Intereses Deuda Externa</t>
  </si>
  <si>
    <t>Intereses Deuda Interna</t>
  </si>
  <si>
    <t>Otros Egresos Corrientes</t>
  </si>
  <si>
    <t>Gastos no Identificados</t>
  </si>
  <si>
    <t>Egresos de Capital</t>
  </si>
  <si>
    <t>Crédito Externo Neto</t>
  </si>
  <si>
    <t xml:space="preserve">  Desembolsos</t>
  </si>
  <si>
    <t xml:space="preserve">  Amortizaciones</t>
  </si>
  <si>
    <t xml:space="preserve">  Atrasos Argentina</t>
  </si>
  <si>
    <t xml:space="preserve">  Banco Central </t>
  </si>
  <si>
    <t xml:space="preserve">  Deuda Flotante</t>
  </si>
  <si>
    <t>Crédito Interno Neto</t>
  </si>
  <si>
    <t>(p): Preliminar</t>
  </si>
  <si>
    <t>Superávit (Déficit) Corriente</t>
  </si>
  <si>
    <t>Superávit (Déficit) Global</t>
  </si>
  <si>
    <r>
      <t>2006</t>
    </r>
    <r>
      <rPr>
        <b/>
        <vertAlign val="superscript"/>
        <sz val="10"/>
        <color indexed="62"/>
        <rFont val="Arial"/>
        <family val="2"/>
      </rPr>
      <t>(p)</t>
    </r>
  </si>
  <si>
    <r>
      <t>2007</t>
    </r>
    <r>
      <rPr>
        <b/>
        <vertAlign val="superscript"/>
        <sz val="10"/>
        <color indexed="62"/>
        <rFont val="Arial"/>
        <family val="2"/>
      </rPr>
      <t>(p)</t>
    </r>
  </si>
  <si>
    <t>Pago de Tributos (incluye IVA - YPFB)</t>
  </si>
  <si>
    <t>Regalías e Impuestos a Hidrocarburos</t>
  </si>
  <si>
    <t xml:space="preserve">  Transferencias al SPNF</t>
  </si>
  <si>
    <t>INSTITUTO NACIONAL DE ESTADÍSTICA</t>
  </si>
  <si>
    <r>
      <t>2008</t>
    </r>
    <r>
      <rPr>
        <b/>
        <vertAlign val="superscript"/>
        <sz val="10"/>
        <color indexed="62"/>
        <rFont val="Arial"/>
        <family val="2"/>
      </rPr>
      <t>(p)</t>
    </r>
  </si>
  <si>
    <r>
      <t>2009</t>
    </r>
    <r>
      <rPr>
        <b/>
        <vertAlign val="superscript"/>
        <sz val="10"/>
        <color indexed="62"/>
        <rFont val="Arial"/>
        <family val="2"/>
      </rPr>
      <t>(p)</t>
    </r>
  </si>
  <si>
    <t>Resto</t>
  </si>
  <si>
    <t>Indemnizaciones</t>
  </si>
  <si>
    <t>Resto de Remuneraciones</t>
  </si>
  <si>
    <t>Contratistas</t>
  </si>
  <si>
    <t>Otros</t>
  </si>
  <si>
    <t>IVA e IT Hidrocarburos</t>
  </si>
  <si>
    <t xml:space="preserve">ICE Hidrocarburos </t>
  </si>
  <si>
    <t>Renta Interna</t>
  </si>
  <si>
    <t xml:space="preserve">Renta Aduanera </t>
  </si>
  <si>
    <t>Mercado Interno</t>
  </si>
  <si>
    <t>Mercado Externo</t>
  </si>
  <si>
    <t>Regalías Departamentales</t>
  </si>
  <si>
    <t>Excedentes TGN</t>
  </si>
  <si>
    <t>Fuente: VICEMINISTERIO DEL TESORO Y CRÉDITO PÚBLICO</t>
  </si>
  <si>
    <r>
      <t>2010</t>
    </r>
    <r>
      <rPr>
        <b/>
        <vertAlign val="superscript"/>
        <sz val="10"/>
        <color indexed="62"/>
        <rFont val="Arial"/>
        <family val="2"/>
      </rPr>
      <t>(p)</t>
    </r>
  </si>
  <si>
    <t>BOLIVIA: OPERACIONES CONSOLIDADAS DE LAS EMPRESAS PÚBLICAS, 2001 - 2010</t>
  </si>
  <si>
    <t xml:space="preserve">    Donaciones</t>
  </si>
  <si>
    <t xml:space="preserve">    Otros Ingresos de Capital</t>
  </si>
  <si>
    <t xml:space="preserve">            Impuesto Directo a los Hidrocarburos - IDH </t>
  </si>
  <si>
    <t xml:space="preserve">    Transferencias del Resto del SPNF</t>
  </si>
  <si>
    <t>Gastos No Identificados</t>
  </si>
  <si>
    <t xml:space="preserve"> (1)     Desde mayo de 2006, YPFB realiza operaciones de mayorista.</t>
  </si>
  <si>
    <t xml:space="preserve"> (2)     Desde 2005 no se registran venta  mercado externo y contratistas por tratarse de operaciones de empresas capitalizadas. Desde 2007 se incluye la facturación de la venta de gas y petróleo de YPFB.</t>
  </si>
  <si>
    <t xml:space="preserve"> (3)      En mayo de 2007 por el D.S. 29117 se determinó que COMIBOL explote la reserva fiscal, que actualmente incluye las operaciones mineras en Huanuni.</t>
  </si>
  <si>
    <t xml:space="preserve"> (4)      Mediante D.S. 29026  en febrero 2007 se nacionalizó la Empresa Metalúrgica Vinto, asumiendo nuevamente operaciones como entidad estatal desde su transferencia al sector privado en 1999.</t>
  </si>
  <si>
    <t xml:space="preserve">Pago de Tributos </t>
  </si>
  <si>
    <r>
      <t xml:space="preserve">  Mercado Interno  </t>
    </r>
    <r>
      <rPr>
        <vertAlign val="superscript"/>
        <sz val="9"/>
        <rFont val="Arial"/>
        <family val="2"/>
      </rPr>
      <t>(1)</t>
    </r>
  </si>
  <si>
    <r>
      <t xml:space="preserve">  Mercado Externo</t>
    </r>
    <r>
      <rPr>
        <vertAlign val="superscript"/>
        <sz val="9"/>
        <rFont val="Arial"/>
        <family val="2"/>
      </rPr>
      <t xml:space="preserve"> (2)</t>
    </r>
  </si>
  <si>
    <r>
      <t xml:space="preserve">  Mercado Interno </t>
    </r>
    <r>
      <rPr>
        <vertAlign val="superscript"/>
        <sz val="9"/>
        <rFont val="Arial"/>
        <family val="2"/>
      </rPr>
      <t xml:space="preserve"> (3)</t>
    </r>
  </si>
  <si>
    <r>
      <t xml:space="preserve">  Mercado Externo </t>
    </r>
    <r>
      <rPr>
        <vertAlign val="superscript"/>
        <sz val="9"/>
        <rFont val="Arial"/>
        <family val="2"/>
      </rPr>
      <t>(4)</t>
    </r>
  </si>
  <si>
    <r>
      <t>2017</t>
    </r>
    <r>
      <rPr>
        <b/>
        <vertAlign val="superscript"/>
        <sz val="9"/>
        <color indexed="9"/>
        <rFont val="Arial"/>
        <family val="2"/>
      </rPr>
      <t>(p)</t>
    </r>
  </si>
  <si>
    <r>
      <t>2018</t>
    </r>
    <r>
      <rPr>
        <b/>
        <vertAlign val="superscript"/>
        <sz val="9"/>
        <color indexed="9"/>
        <rFont val="Arial"/>
        <family val="2"/>
      </rPr>
      <t>(p)</t>
    </r>
  </si>
  <si>
    <r>
      <t>2019</t>
    </r>
    <r>
      <rPr>
        <b/>
        <vertAlign val="superscript"/>
        <sz val="9"/>
        <color indexed="9"/>
        <rFont val="Arial"/>
        <family val="2"/>
      </rPr>
      <t>(p)</t>
    </r>
  </si>
  <si>
    <t>Nota: “Puede existir diferencias en los valores que se muestran en los cuadros, debido a que su cálculo considera todos los dígitos decimales”.</t>
  </si>
  <si>
    <t>Fuente: Ministerio de Economía y Finanzas Públicas</t>
  </si>
  <si>
    <t xml:space="preserve">     Instituto Nacional de Estadística</t>
  </si>
  <si>
    <t>(p) Preliminar.</t>
  </si>
  <si>
    <r>
      <t>2020</t>
    </r>
    <r>
      <rPr>
        <b/>
        <vertAlign val="superscript"/>
        <sz val="9"/>
        <color indexed="9"/>
        <rFont val="Arial"/>
        <family val="2"/>
      </rPr>
      <t>(p)</t>
    </r>
  </si>
  <si>
    <t>BOLIVIA: OPERACIONES CONSOLIDADAS DE LAS EMPRESAS PÚBLICAS, 2010 - 2020</t>
  </si>
  <si>
    <r>
      <t>2021</t>
    </r>
    <r>
      <rPr>
        <b/>
        <vertAlign val="superscript"/>
        <sz val="9"/>
        <color indexed="9"/>
        <rFont val="Arial"/>
        <family val="2"/>
      </rPr>
      <t>(p)</t>
    </r>
  </si>
  <si>
    <t>Nota.- PIB utilizado: Bs279.221MM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</si>
</sst>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96" formatCode="#,##0.0_);\(#,##0.0\)"/>
    <numFmt numFmtId="197" formatCode="#,##0.0;[Red]#,##0.0"/>
    <numFmt numFmtId="198" formatCode="0.0;[Red]0.0"/>
    <numFmt numFmtId="201" formatCode="#,##0.00_ ;\-#,##0.00\ "/>
    <numFmt numFmtId="205" formatCode="#,##0.00000"/>
  </numFmts>
  <fonts count="22" x14ac:knownFonts="1">
    <font>
      <sz val="10"/>
      <name val="Arial"/>
    </font>
    <font>
      <b/>
      <sz val="10"/>
      <color indexed="16"/>
      <name val="Arial"/>
      <family val="2"/>
    </font>
    <font>
      <b/>
      <sz val="10"/>
      <color indexed="18"/>
      <name val="Arial"/>
      <family val="2"/>
    </font>
    <font>
      <sz val="10"/>
      <name val="Courier"/>
      <family val="3"/>
    </font>
    <font>
      <sz val="10"/>
      <color indexed="18"/>
      <name val="Arial"/>
      <family val="2"/>
    </font>
    <font>
      <sz val="10"/>
      <color indexed="18"/>
      <name val="Courier"/>
      <family val="3"/>
    </font>
    <font>
      <b/>
      <sz val="10"/>
      <color indexed="62"/>
      <name val="Arial"/>
      <family val="2"/>
    </font>
    <font>
      <b/>
      <vertAlign val="superscript"/>
      <sz val="10"/>
      <color indexed="62"/>
      <name val="Arial"/>
      <family val="2"/>
    </font>
    <font>
      <sz val="9"/>
      <color indexed="18"/>
      <name val="Arial"/>
      <family val="2"/>
    </font>
    <font>
      <sz val="10"/>
      <color indexed="6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b/>
      <vertAlign val="superscript"/>
      <sz val="9"/>
      <color indexed="9"/>
      <name val="Arial"/>
      <family val="2"/>
    </font>
    <font>
      <i/>
      <sz val="7"/>
      <name val="Arial"/>
      <family val="2"/>
    </font>
    <font>
      <sz val="7"/>
      <name val="Arial"/>
      <family val="2"/>
    </font>
    <font>
      <sz val="10"/>
      <color rgb="FF000099"/>
      <name val="Arial"/>
      <family val="2"/>
    </font>
    <font>
      <b/>
      <sz val="10"/>
      <color rgb="FF000099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rgb="FF531A42"/>
      </bottom>
      <diagonal/>
    </border>
    <border>
      <left style="dotted">
        <color indexed="64"/>
      </left>
      <right style="dotted">
        <color indexed="64"/>
      </right>
      <top style="thin">
        <color rgb="FF531A42"/>
      </top>
      <bottom style="thin">
        <color rgb="FF531A42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rgb="FF531A42"/>
      </bottom>
      <diagonal/>
    </border>
    <border>
      <left style="thin">
        <color indexed="64"/>
      </left>
      <right style="dotted">
        <color indexed="64"/>
      </right>
      <top style="thin">
        <color rgb="FF531A42"/>
      </top>
      <bottom style="thin">
        <color rgb="FF531A42"/>
      </bottom>
      <diagonal/>
    </border>
    <border>
      <left/>
      <right style="thin">
        <color indexed="64"/>
      </right>
      <top style="thin">
        <color indexed="64"/>
      </top>
      <bottom style="thin">
        <color rgb="FF531A42"/>
      </bottom>
      <diagonal/>
    </border>
    <border>
      <left/>
      <right style="thin">
        <color indexed="64"/>
      </right>
      <top style="thin">
        <color rgb="FF531A42"/>
      </top>
      <bottom style="thin">
        <color rgb="FF531A42"/>
      </bottom>
      <diagonal/>
    </border>
  </borders>
  <cellStyleXfs count="4">
    <xf numFmtId="0" fontId="0" fillId="0" borderId="0"/>
    <xf numFmtId="0" fontId="10" fillId="0" borderId="0"/>
    <xf numFmtId="0" fontId="3" fillId="0" borderId="0"/>
    <xf numFmtId="0" fontId="3" fillId="0" borderId="0"/>
  </cellStyleXfs>
  <cellXfs count="121">
    <xf numFmtId="0" fontId="0" fillId="0" borderId="0" xfId="0"/>
    <xf numFmtId="0" fontId="1" fillId="0" borderId="0" xfId="0" applyFont="1" applyFill="1" applyBorder="1" applyAlignment="1" applyProtection="1"/>
    <xf numFmtId="37" fontId="2" fillId="0" borderId="1" xfId="3" applyNumberFormat="1" applyFont="1" applyBorder="1" applyAlignment="1" applyProtection="1">
      <alignment vertical="center"/>
    </xf>
    <xf numFmtId="196" fontId="2" fillId="0" borderId="0" xfId="0" applyNumberFormat="1" applyFont="1" applyBorder="1" applyAlignment="1" applyProtection="1">
      <alignment vertical="center"/>
    </xf>
    <xf numFmtId="37" fontId="4" fillId="0" borderId="1" xfId="3" applyNumberFormat="1" applyFont="1" applyBorder="1" applyAlignment="1" applyProtection="1">
      <alignment vertical="center"/>
    </xf>
    <xf numFmtId="196" fontId="4" fillId="0" borderId="0" xfId="0" applyNumberFormat="1" applyFont="1" applyBorder="1" applyAlignment="1" applyProtection="1">
      <alignment vertical="center"/>
    </xf>
    <xf numFmtId="196" fontId="4" fillId="0" borderId="0" xfId="0" applyNumberFormat="1" applyFont="1" applyBorder="1" applyAlignment="1" applyProtection="1">
      <alignment vertical="center"/>
      <protection locked="0"/>
    </xf>
    <xf numFmtId="196" fontId="2" fillId="0" borderId="1" xfId="3" applyNumberFormat="1" applyFont="1" applyFill="1" applyBorder="1" applyAlignment="1" applyProtection="1">
      <alignment vertical="center"/>
    </xf>
    <xf numFmtId="196" fontId="2" fillId="0" borderId="0" xfId="0" applyNumberFormat="1" applyFont="1" applyFill="1" applyBorder="1" applyAlignment="1" applyProtection="1">
      <alignment vertical="center"/>
    </xf>
    <xf numFmtId="196" fontId="4" fillId="0" borderId="2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vertical="center"/>
    </xf>
    <xf numFmtId="0" fontId="5" fillId="0" borderId="0" xfId="0" applyFont="1"/>
    <xf numFmtId="0" fontId="2" fillId="0" borderId="3" xfId="3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0" fontId="8" fillId="0" borderId="0" xfId="3" applyFont="1" applyBorder="1" applyAlignment="1">
      <alignment vertical="center"/>
    </xf>
    <xf numFmtId="0" fontId="8" fillId="0" borderId="0" xfId="3" applyFont="1" applyBorder="1" applyAlignment="1">
      <alignment horizontal="left" vertical="center" indent="4"/>
    </xf>
    <xf numFmtId="49" fontId="8" fillId="0" borderId="0" xfId="3" applyNumberFormat="1" applyFont="1" applyAlignment="1">
      <alignment horizontal="left" vertical="center" indent="4"/>
    </xf>
    <xf numFmtId="196" fontId="4" fillId="0" borderId="0" xfId="0" applyNumberFormat="1" applyFont="1" applyFill="1" applyBorder="1" applyAlignment="1" applyProtection="1">
      <alignment vertical="center"/>
      <protection locked="0"/>
    </xf>
    <xf numFmtId="196" fontId="2" fillId="0" borderId="5" xfId="0" applyNumberFormat="1" applyFont="1" applyBorder="1" applyAlignment="1" applyProtection="1">
      <alignment vertical="center"/>
    </xf>
    <xf numFmtId="0" fontId="0" fillId="0" borderId="0" xfId="0" applyBorder="1"/>
    <xf numFmtId="196" fontId="4" fillId="0" borderId="5" xfId="0" applyNumberFormat="1" applyFont="1" applyBorder="1" applyAlignment="1" applyProtection="1">
      <alignment vertical="center"/>
    </xf>
    <xf numFmtId="196" fontId="4" fillId="0" borderId="5" xfId="0" applyNumberFormat="1" applyFont="1" applyBorder="1" applyAlignment="1" applyProtection="1">
      <alignment vertical="center"/>
      <protection locked="0"/>
    </xf>
    <xf numFmtId="196" fontId="2" fillId="0" borderId="5" xfId="0" applyNumberFormat="1" applyFont="1" applyFill="1" applyBorder="1" applyAlignment="1" applyProtection="1">
      <alignment vertical="center"/>
    </xf>
    <xf numFmtId="196" fontId="4" fillId="0" borderId="6" xfId="0" applyNumberFormat="1" applyFont="1" applyBorder="1" applyAlignment="1" applyProtection="1">
      <alignment vertical="center"/>
      <protection locked="0"/>
    </xf>
    <xf numFmtId="196" fontId="4" fillId="0" borderId="5" xfId="0" applyNumberFormat="1" applyFont="1" applyFill="1" applyBorder="1" applyAlignment="1" applyProtection="1">
      <alignment vertical="center"/>
      <protection locked="0"/>
    </xf>
    <xf numFmtId="37" fontId="2" fillId="0" borderId="1" xfId="3" applyNumberFormat="1" applyFont="1" applyBorder="1" applyAlignment="1" applyProtection="1">
      <alignment horizontal="left" vertical="center" indent="1"/>
    </xf>
    <xf numFmtId="37" fontId="4" fillId="0" borderId="1" xfId="3" applyNumberFormat="1" applyFont="1" applyBorder="1" applyAlignment="1" applyProtection="1">
      <alignment horizontal="left" vertical="center" indent="1"/>
    </xf>
    <xf numFmtId="196" fontId="2" fillId="0" borderId="5" xfId="0" applyNumberFormat="1" applyFont="1" applyFill="1" applyBorder="1" applyAlignment="1" applyProtection="1">
      <alignment horizontal="left" indent="1"/>
    </xf>
    <xf numFmtId="196" fontId="2" fillId="0" borderId="1" xfId="3" applyNumberFormat="1" applyFont="1" applyFill="1" applyBorder="1" applyAlignment="1" applyProtection="1">
      <alignment horizontal="left" vertical="center" indent="1"/>
    </xf>
    <xf numFmtId="196" fontId="2" fillId="3" borderId="1" xfId="3" applyNumberFormat="1" applyFont="1" applyFill="1" applyBorder="1" applyAlignment="1" applyProtection="1">
      <alignment vertical="center"/>
    </xf>
    <xf numFmtId="196" fontId="2" fillId="3" borderId="0" xfId="0" applyNumberFormat="1" applyFont="1" applyFill="1" applyBorder="1" applyAlignment="1" applyProtection="1">
      <alignment vertical="center"/>
    </xf>
    <xf numFmtId="196" fontId="2" fillId="3" borderId="5" xfId="0" applyNumberFormat="1" applyFont="1" applyFill="1" applyBorder="1" applyAlignment="1" applyProtection="1">
      <alignment vertical="center"/>
    </xf>
    <xf numFmtId="37" fontId="2" fillId="3" borderId="1" xfId="3" applyNumberFormat="1" applyFont="1" applyFill="1" applyBorder="1" applyAlignment="1" applyProtection="1">
      <alignment vertical="center"/>
    </xf>
    <xf numFmtId="196" fontId="2" fillId="3" borderId="7" xfId="0" applyNumberFormat="1" applyFont="1" applyFill="1" applyBorder="1" applyAlignment="1" applyProtection="1">
      <alignment vertical="center"/>
    </xf>
    <xf numFmtId="196" fontId="2" fillId="3" borderId="8" xfId="0" applyNumberFormat="1" applyFont="1" applyFill="1" applyBorder="1" applyAlignment="1" applyProtection="1">
      <alignment vertical="center"/>
    </xf>
    <xf numFmtId="37" fontId="4" fillId="0" borderId="1" xfId="3" applyNumberFormat="1" applyFont="1" applyBorder="1" applyAlignment="1" applyProtection="1">
      <alignment horizontal="left" vertical="center" indent="2"/>
    </xf>
    <xf numFmtId="0" fontId="4" fillId="0" borderId="1" xfId="3" applyFont="1" applyFill="1" applyBorder="1" applyAlignment="1">
      <alignment horizontal="left" vertical="center" indent="2"/>
    </xf>
    <xf numFmtId="37" fontId="4" fillId="0" borderId="1" xfId="3" applyNumberFormat="1" applyFont="1" applyFill="1" applyBorder="1" applyAlignment="1" applyProtection="1">
      <alignment horizontal="left" vertical="center" indent="2"/>
    </xf>
    <xf numFmtId="37" fontId="4" fillId="0" borderId="5" xfId="3" applyNumberFormat="1" applyFont="1" applyBorder="1" applyAlignment="1" applyProtection="1">
      <alignment horizontal="left" vertical="center" indent="1"/>
    </xf>
    <xf numFmtId="37" fontId="4" fillId="0" borderId="1" xfId="3" applyNumberFormat="1" applyFont="1" applyBorder="1" applyAlignment="1" applyProtection="1">
      <alignment horizontal="left" vertical="center" indent="3"/>
    </xf>
    <xf numFmtId="0" fontId="4" fillId="0" borderId="1" xfId="3" applyFont="1" applyBorder="1" applyAlignment="1">
      <alignment horizontal="left" vertical="center" indent="3"/>
    </xf>
    <xf numFmtId="0" fontId="4" fillId="0" borderId="1" xfId="3" applyFont="1" applyFill="1" applyBorder="1" applyAlignment="1">
      <alignment horizontal="left" vertical="center" indent="3"/>
    </xf>
    <xf numFmtId="37" fontId="4" fillId="0" borderId="1" xfId="3" applyNumberFormat="1" applyFont="1" applyFill="1" applyBorder="1" applyAlignment="1" applyProtection="1">
      <alignment horizontal="left" vertical="center" indent="3"/>
    </xf>
    <xf numFmtId="37" fontId="4" fillId="0" borderId="9" xfId="3" applyNumberFormat="1" applyFont="1" applyBorder="1" applyAlignment="1" applyProtection="1">
      <alignment horizontal="left" vertical="center" indent="2"/>
    </xf>
    <xf numFmtId="37" fontId="4" fillId="0" borderId="1" xfId="3" applyNumberFormat="1" applyFont="1" applyBorder="1" applyAlignment="1" applyProtection="1">
      <alignment horizontal="left" vertical="center" indent="4"/>
    </xf>
    <xf numFmtId="196" fontId="2" fillId="4" borderId="10" xfId="0" applyNumberFormat="1" applyFont="1" applyFill="1" applyBorder="1" applyAlignment="1" applyProtection="1">
      <alignment vertical="center"/>
    </xf>
    <xf numFmtId="196" fontId="2" fillId="5" borderId="0" xfId="0" applyNumberFormat="1" applyFont="1" applyFill="1" applyBorder="1" applyAlignment="1" applyProtection="1">
      <alignment vertical="center"/>
    </xf>
    <xf numFmtId="196" fontId="2" fillId="4" borderId="0" xfId="0" applyNumberFormat="1" applyFont="1" applyFill="1" applyBorder="1" applyAlignment="1" applyProtection="1">
      <alignment vertical="center"/>
    </xf>
    <xf numFmtId="196" fontId="4" fillId="4" borderId="0" xfId="0" applyNumberFormat="1" applyFont="1" applyFill="1" applyBorder="1" applyAlignment="1" applyProtection="1">
      <alignment vertical="center"/>
    </xf>
    <xf numFmtId="196" fontId="4" fillId="4" borderId="0" xfId="0" applyNumberFormat="1" applyFont="1" applyFill="1" applyBorder="1" applyAlignment="1" applyProtection="1">
      <alignment vertical="center"/>
      <protection locked="0"/>
    </xf>
    <xf numFmtId="196" fontId="9" fillId="4" borderId="0" xfId="0" applyNumberFormat="1" applyFont="1" applyFill="1" applyBorder="1" applyAlignment="1" applyProtection="1">
      <alignment vertical="center"/>
      <protection locked="0"/>
    </xf>
    <xf numFmtId="196" fontId="9" fillId="4" borderId="0" xfId="0" applyNumberFormat="1" applyFont="1" applyFill="1" applyBorder="1" applyAlignment="1" applyProtection="1">
      <alignment vertical="center"/>
    </xf>
    <xf numFmtId="0" fontId="0" fillId="0" borderId="7" xfId="0" applyBorder="1"/>
    <xf numFmtId="196" fontId="0" fillId="0" borderId="10" xfId="0" applyNumberFormat="1" applyBorder="1"/>
    <xf numFmtId="198" fontId="0" fillId="0" borderId="10" xfId="0" applyNumberFormat="1" applyBorder="1"/>
    <xf numFmtId="1" fontId="6" fillId="2" borderId="3" xfId="0" applyNumberFormat="1" applyFont="1" applyFill="1" applyBorder="1" applyAlignment="1">
      <alignment horizontal="center" vertical="center"/>
    </xf>
    <xf numFmtId="198" fontId="0" fillId="4" borderId="10" xfId="0" applyNumberFormat="1" applyFill="1" applyBorder="1"/>
    <xf numFmtId="198" fontId="17" fillId="4" borderId="10" xfId="0" applyNumberFormat="1" applyFont="1" applyFill="1" applyBorder="1"/>
    <xf numFmtId="197" fontId="17" fillId="4" borderId="10" xfId="0" applyNumberFormat="1" applyFont="1" applyFill="1" applyBorder="1"/>
    <xf numFmtId="196" fontId="17" fillId="4" borderId="10" xfId="0" applyNumberFormat="1" applyFont="1" applyFill="1" applyBorder="1" applyAlignment="1" applyProtection="1">
      <alignment vertical="center"/>
    </xf>
    <xf numFmtId="196" fontId="17" fillId="4" borderId="10" xfId="0" applyNumberFormat="1" applyFont="1" applyFill="1" applyBorder="1" applyAlignment="1" applyProtection="1">
      <alignment vertical="center"/>
      <protection locked="0"/>
    </xf>
    <xf numFmtId="197" fontId="18" fillId="5" borderId="10" xfId="0" applyNumberFormat="1" applyFont="1" applyFill="1" applyBorder="1"/>
    <xf numFmtId="198" fontId="18" fillId="4" borderId="10" xfId="0" applyNumberFormat="1" applyFont="1" applyFill="1" applyBorder="1"/>
    <xf numFmtId="196" fontId="18" fillId="4" borderId="10" xfId="0" applyNumberFormat="1" applyFont="1" applyFill="1" applyBorder="1" applyAlignment="1" applyProtection="1">
      <alignment vertical="center"/>
    </xf>
    <xf numFmtId="198" fontId="17" fillId="0" borderId="10" xfId="0" applyNumberFormat="1" applyFont="1" applyBorder="1"/>
    <xf numFmtId="196" fontId="17" fillId="0" borderId="10" xfId="0" applyNumberFormat="1" applyFont="1" applyBorder="1" applyAlignment="1" applyProtection="1">
      <alignment vertical="center"/>
      <protection locked="0"/>
    </xf>
    <xf numFmtId="196" fontId="18" fillId="0" borderId="10" xfId="0" applyNumberFormat="1" applyFont="1" applyBorder="1" applyAlignment="1" applyProtection="1">
      <alignment vertical="center"/>
    </xf>
    <xf numFmtId="0" fontId="10" fillId="4" borderId="0" xfId="0" applyFont="1" applyFill="1"/>
    <xf numFmtId="0" fontId="10" fillId="4" borderId="0" xfId="0" applyFont="1" applyFill="1" applyBorder="1"/>
    <xf numFmtId="201" fontId="10" fillId="4" borderId="0" xfId="0" applyNumberFormat="1" applyFont="1" applyFill="1"/>
    <xf numFmtId="39" fontId="10" fillId="4" borderId="0" xfId="0" applyNumberFormat="1" applyFont="1" applyFill="1"/>
    <xf numFmtId="0" fontId="19" fillId="4" borderId="0" xfId="1" applyFont="1" applyFill="1" applyAlignment="1">
      <alignment vertical="center"/>
    </xf>
    <xf numFmtId="0" fontId="20" fillId="4" borderId="0" xfId="1" applyFont="1" applyFill="1" applyAlignment="1">
      <alignment vertical="center"/>
    </xf>
    <xf numFmtId="0" fontId="11" fillId="4" borderId="0" xfId="0" applyFont="1" applyFill="1"/>
    <xf numFmtId="1" fontId="21" fillId="6" borderId="16" xfId="0" applyNumberFormat="1" applyFont="1" applyFill="1" applyBorder="1" applyAlignment="1">
      <alignment horizontal="center" vertical="center"/>
    </xf>
    <xf numFmtId="4" fontId="12" fillId="7" borderId="17" xfId="0" applyNumberFormat="1" applyFont="1" applyFill="1" applyBorder="1" applyAlignment="1">
      <alignment horizontal="right"/>
    </xf>
    <xf numFmtId="4" fontId="12" fillId="7" borderId="18" xfId="0" applyNumberFormat="1" applyFont="1" applyFill="1" applyBorder="1" applyAlignment="1">
      <alignment horizontal="right"/>
    </xf>
    <xf numFmtId="0" fontId="15" fillId="4" borderId="0" xfId="1" applyFont="1" applyFill="1"/>
    <xf numFmtId="4" fontId="12" fillId="4" borderId="10" xfId="0" applyNumberFormat="1" applyFont="1" applyFill="1" applyBorder="1" applyAlignment="1" applyProtection="1">
      <alignment vertical="center"/>
    </xf>
    <xf numFmtId="4" fontId="11" fillId="4" borderId="10" xfId="0" applyNumberFormat="1" applyFont="1" applyFill="1" applyBorder="1" applyAlignment="1" applyProtection="1">
      <alignment vertical="center"/>
    </xf>
    <xf numFmtId="4" fontId="11" fillId="4" borderId="10" xfId="0" applyNumberFormat="1" applyFont="1" applyFill="1" applyBorder="1" applyAlignment="1" applyProtection="1">
      <alignment vertical="center"/>
      <protection locked="0"/>
    </xf>
    <xf numFmtId="4" fontId="11" fillId="4" borderId="10" xfId="0" applyNumberFormat="1" applyFont="1" applyFill="1" applyBorder="1"/>
    <xf numFmtId="4" fontId="11" fillId="4" borderId="11" xfId="0" applyNumberFormat="1" applyFont="1" applyFill="1" applyBorder="1" applyAlignment="1" applyProtection="1">
      <alignment vertical="center"/>
      <protection locked="0"/>
    </xf>
    <xf numFmtId="1" fontId="21" fillId="6" borderId="19" xfId="0" applyNumberFormat="1" applyFont="1" applyFill="1" applyBorder="1" applyAlignment="1">
      <alignment horizontal="center" vertical="center"/>
    </xf>
    <xf numFmtId="0" fontId="21" fillId="6" borderId="4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left" indent="1"/>
    </xf>
    <xf numFmtId="37" fontId="12" fillId="4" borderId="1" xfId="3" applyNumberFormat="1" applyFont="1" applyFill="1" applyBorder="1" applyAlignment="1" applyProtection="1">
      <alignment horizontal="left" vertical="center" indent="2"/>
    </xf>
    <xf numFmtId="37" fontId="11" fillId="4" borderId="1" xfId="3" applyNumberFormat="1" applyFont="1" applyFill="1" applyBorder="1" applyAlignment="1" applyProtection="1">
      <alignment horizontal="left" vertical="center" indent="3"/>
    </xf>
    <xf numFmtId="37" fontId="11" fillId="4" borderId="1" xfId="3" applyNumberFormat="1" applyFont="1" applyFill="1" applyBorder="1" applyAlignment="1" applyProtection="1">
      <alignment horizontal="left" vertical="center" indent="4"/>
    </xf>
    <xf numFmtId="0" fontId="11" fillId="4" borderId="1" xfId="3" applyFont="1" applyFill="1" applyBorder="1" applyAlignment="1">
      <alignment horizontal="left" vertical="center" indent="4"/>
    </xf>
    <xf numFmtId="0" fontId="11" fillId="4" borderId="1" xfId="3" applyFont="1" applyFill="1" applyBorder="1" applyAlignment="1">
      <alignment horizontal="left" vertical="center" indent="3"/>
    </xf>
    <xf numFmtId="37" fontId="11" fillId="4" borderId="1" xfId="3" applyNumberFormat="1" applyFont="1" applyFill="1" applyBorder="1" applyAlignment="1" applyProtection="1">
      <alignment horizontal="left" vertical="center" indent="2"/>
    </xf>
    <xf numFmtId="37" fontId="11" fillId="4" borderId="1" xfId="3" applyNumberFormat="1" applyFont="1" applyFill="1" applyBorder="1" applyAlignment="1" applyProtection="1">
      <alignment vertical="center"/>
    </xf>
    <xf numFmtId="37" fontId="11" fillId="4" borderId="1" xfId="3" applyNumberFormat="1" applyFont="1" applyFill="1" applyBorder="1" applyAlignment="1" applyProtection="1">
      <alignment horizontal="left" vertical="center" indent="5"/>
    </xf>
    <xf numFmtId="196" fontId="12" fillId="4" borderId="1" xfId="0" applyNumberFormat="1" applyFont="1" applyFill="1" applyBorder="1" applyAlignment="1" applyProtection="1">
      <alignment horizontal="left" indent="2"/>
    </xf>
    <xf numFmtId="196" fontId="12" fillId="4" borderId="1" xfId="3" applyNumberFormat="1" applyFont="1" applyFill="1" applyBorder="1" applyAlignment="1" applyProtection="1">
      <alignment horizontal="left" vertical="center" indent="1"/>
    </xf>
    <xf numFmtId="37" fontId="11" fillId="4" borderId="9" xfId="3" applyNumberFormat="1" applyFont="1" applyFill="1" applyBorder="1" applyAlignment="1" applyProtection="1">
      <alignment horizontal="left" vertical="center" indent="3"/>
    </xf>
    <xf numFmtId="1" fontId="21" fillId="6" borderId="20" xfId="0" applyNumberFormat="1" applyFont="1" applyFill="1" applyBorder="1" applyAlignment="1">
      <alignment horizontal="center" vertical="center"/>
    </xf>
    <xf numFmtId="4" fontId="12" fillId="7" borderId="21" xfId="0" applyNumberFormat="1" applyFont="1" applyFill="1" applyBorder="1" applyAlignment="1">
      <alignment horizontal="right"/>
    </xf>
    <xf numFmtId="4" fontId="12" fillId="4" borderId="12" xfId="0" applyNumberFormat="1" applyFont="1" applyFill="1" applyBorder="1" applyAlignment="1" applyProtection="1">
      <alignment vertical="center"/>
    </xf>
    <xf numFmtId="4" fontId="12" fillId="4" borderId="13" xfId="0" applyNumberFormat="1" applyFont="1" applyFill="1" applyBorder="1" applyAlignment="1" applyProtection="1">
      <alignment vertical="center"/>
    </xf>
    <xf numFmtId="4" fontId="11" fillId="4" borderId="12" xfId="0" applyNumberFormat="1" applyFont="1" applyFill="1" applyBorder="1" applyAlignment="1" applyProtection="1">
      <alignment vertical="center"/>
    </xf>
    <xf numFmtId="4" fontId="11" fillId="4" borderId="13" xfId="0" applyNumberFormat="1" applyFont="1" applyFill="1" applyBorder="1" applyAlignment="1" applyProtection="1">
      <alignment vertical="center"/>
    </xf>
    <xf numFmtId="4" fontId="11" fillId="4" borderId="12" xfId="0" applyNumberFormat="1" applyFont="1" applyFill="1" applyBorder="1" applyAlignment="1" applyProtection="1">
      <alignment vertical="center"/>
      <protection locked="0"/>
    </xf>
    <xf numFmtId="4" fontId="11" fillId="4" borderId="13" xfId="0" applyNumberFormat="1" applyFont="1" applyFill="1" applyBorder="1" applyAlignment="1" applyProtection="1">
      <alignment vertical="center"/>
      <protection locked="0"/>
    </xf>
    <xf numFmtId="4" fontId="11" fillId="4" borderId="13" xfId="0" applyNumberFormat="1" applyFont="1" applyFill="1" applyBorder="1"/>
    <xf numFmtId="4" fontId="12" fillId="7" borderId="22" xfId="0" applyNumberFormat="1" applyFont="1" applyFill="1" applyBorder="1" applyAlignment="1">
      <alignment horizontal="right"/>
    </xf>
    <xf numFmtId="4" fontId="11" fillId="4" borderId="13" xfId="0" applyNumberFormat="1" applyFont="1" applyFill="1" applyBorder="1" applyAlignment="1" applyProtection="1">
      <alignment vertical="center" wrapText="1"/>
      <protection locked="0"/>
    </xf>
    <xf numFmtId="4" fontId="12" fillId="4" borderId="13" xfId="0" applyNumberFormat="1" applyFont="1" applyFill="1" applyBorder="1" applyAlignment="1" applyProtection="1">
      <alignment vertical="center" wrapText="1"/>
    </xf>
    <xf numFmtId="4" fontId="11" fillId="4" borderId="14" xfId="0" applyNumberFormat="1" applyFont="1" applyFill="1" applyBorder="1" applyAlignment="1" applyProtection="1">
      <alignment vertical="center"/>
      <protection locked="0"/>
    </xf>
    <xf numFmtId="4" fontId="11" fillId="4" borderId="15" xfId="0" applyNumberFormat="1" applyFont="1" applyFill="1" applyBorder="1" applyAlignment="1" applyProtection="1">
      <alignment vertical="center"/>
      <protection locked="0"/>
    </xf>
    <xf numFmtId="0" fontId="16" fillId="4" borderId="0" xfId="1" applyFont="1" applyFill="1"/>
    <xf numFmtId="0" fontId="16" fillId="4" borderId="0" xfId="0" applyFont="1" applyFill="1" applyBorder="1" applyAlignment="1">
      <alignment horizontal="left" indent="2"/>
    </xf>
    <xf numFmtId="0" fontId="16" fillId="4" borderId="0" xfId="0" applyFont="1" applyFill="1" applyBorder="1" applyAlignment="1"/>
    <xf numFmtId="4" fontId="12" fillId="7" borderId="23" xfId="0" applyNumberFormat="1" applyFont="1" applyFill="1" applyBorder="1" applyAlignment="1">
      <alignment horizontal="right"/>
    </xf>
    <xf numFmtId="4" fontId="12" fillId="7" borderId="24" xfId="0" applyNumberFormat="1" applyFont="1" applyFill="1" applyBorder="1" applyAlignment="1">
      <alignment horizontal="right"/>
    </xf>
    <xf numFmtId="4" fontId="11" fillId="4" borderId="0" xfId="0" applyNumberFormat="1" applyFont="1" applyFill="1"/>
    <xf numFmtId="205" fontId="11" fillId="4" borderId="0" xfId="0" applyNumberFormat="1" applyFont="1" applyFill="1"/>
  </cellXfs>
  <cellStyles count="4">
    <cellStyle name="Normal" xfId="0" builtinId="0"/>
    <cellStyle name="Normal 10" xfId="1"/>
    <cellStyle name="Normal 12" xfId="2"/>
    <cellStyle name="Normal_Hoja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1266825</xdr:colOff>
      <xdr:row>4</xdr:row>
      <xdr:rowOff>19050</xdr:rowOff>
    </xdr:to>
    <xdr:pic>
      <xdr:nvPicPr>
        <xdr:cNvPr id="106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12668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77"/>
  <sheetViews>
    <sheetView workbookViewId="0">
      <selection activeCell="L22" sqref="L22"/>
    </sheetView>
  </sheetViews>
  <sheetFormatPr baseColWidth="10" defaultRowHeight="12.75" x14ac:dyDescent="0.2"/>
  <cols>
    <col min="1" max="1" width="2.42578125" customWidth="1"/>
    <col min="2" max="2" width="31" customWidth="1"/>
    <col min="3" max="7" width="0" hidden="1" customWidth="1"/>
  </cols>
  <sheetData>
    <row r="2" spans="2:20" x14ac:dyDescent="0.2">
      <c r="B2" s="1" t="s">
        <v>0</v>
      </c>
      <c r="T2" s="22"/>
    </row>
    <row r="3" spans="2:20" x14ac:dyDescent="0.2">
      <c r="B3" s="1" t="s">
        <v>66</v>
      </c>
      <c r="T3" s="22"/>
    </row>
    <row r="4" spans="2:20" x14ac:dyDescent="0.2">
      <c r="B4" s="1" t="s">
        <v>1</v>
      </c>
      <c r="T4" s="22"/>
    </row>
    <row r="5" spans="2:20" ht="14.25" x14ac:dyDescent="0.2">
      <c r="B5" s="12" t="s">
        <v>2</v>
      </c>
      <c r="C5" s="13">
        <v>1990</v>
      </c>
      <c r="D5" s="13">
        <v>1991</v>
      </c>
      <c r="E5" s="13">
        <v>1992</v>
      </c>
      <c r="F5" s="13">
        <v>1993</v>
      </c>
      <c r="G5" s="14">
        <v>1997</v>
      </c>
      <c r="H5" s="14">
        <v>1998</v>
      </c>
      <c r="I5" s="14">
        <v>1999</v>
      </c>
      <c r="J5" s="14">
        <v>2000</v>
      </c>
      <c r="K5" s="15" t="s">
        <v>3</v>
      </c>
      <c r="L5" s="16">
        <v>2002</v>
      </c>
      <c r="M5" s="16">
        <v>2003</v>
      </c>
      <c r="N5" s="16">
        <v>2004</v>
      </c>
      <c r="O5" s="16">
        <v>2005</v>
      </c>
      <c r="P5" s="16" t="s">
        <v>43</v>
      </c>
      <c r="Q5" s="58" t="s">
        <v>44</v>
      </c>
      <c r="R5" s="58" t="s">
        <v>49</v>
      </c>
      <c r="S5" s="58" t="s">
        <v>50</v>
      </c>
      <c r="T5" s="58" t="s">
        <v>65</v>
      </c>
    </row>
    <row r="6" spans="2:20" x14ac:dyDescent="0.2">
      <c r="B6" s="35" t="s">
        <v>4</v>
      </c>
      <c r="C6" s="33">
        <v>3179.8159004369131</v>
      </c>
      <c r="D6" s="33">
        <v>4252.0707666848411</v>
      </c>
      <c r="E6" s="33">
        <v>4485.3322669999989</v>
      </c>
      <c r="F6" s="33">
        <v>4703.1892289999996</v>
      </c>
      <c r="G6" s="36">
        <v>3984.853481952</v>
      </c>
      <c r="H6" s="37">
        <v>3693.2210639149998</v>
      </c>
      <c r="I6" s="36">
        <v>4084.7902016111998</v>
      </c>
      <c r="J6" s="36">
        <v>4733.5212373063996</v>
      </c>
      <c r="K6" s="36">
        <f>+K8+K22</f>
        <v>3532.6078830000001</v>
      </c>
      <c r="L6" s="36">
        <f t="shared" ref="L6:T6" si="0">+L8+L22</f>
        <v>2320.7704048861997</v>
      </c>
      <c r="M6" s="36">
        <f t="shared" si="0"/>
        <v>3120.5733270077003</v>
      </c>
      <c r="N6" s="36">
        <f t="shared" si="0"/>
        <v>878.54561200000001</v>
      </c>
      <c r="O6" s="36">
        <f t="shared" si="0"/>
        <v>1078.7055319999999</v>
      </c>
      <c r="P6" s="36">
        <f t="shared" si="0"/>
        <v>6278.9000000000005</v>
      </c>
      <c r="Q6" s="36">
        <f t="shared" si="0"/>
        <v>18251.099999999999</v>
      </c>
      <c r="R6" s="36">
        <f t="shared" si="0"/>
        <v>34310.341483000004</v>
      </c>
      <c r="S6" s="36">
        <f t="shared" si="0"/>
        <v>30177.941999999999</v>
      </c>
      <c r="T6" s="36">
        <f t="shared" si="0"/>
        <v>31759.983541000009</v>
      </c>
    </row>
    <row r="7" spans="2:20" x14ac:dyDescent="0.2">
      <c r="B7" s="2"/>
      <c r="C7" s="3"/>
      <c r="D7" s="3"/>
      <c r="E7" s="3"/>
      <c r="F7" s="3"/>
      <c r="G7" s="3"/>
      <c r="H7" s="21"/>
      <c r="I7" s="3"/>
      <c r="J7" s="3"/>
      <c r="K7" s="3"/>
      <c r="L7" s="3"/>
      <c r="M7" s="3"/>
      <c r="N7" s="3"/>
      <c r="O7" s="3"/>
      <c r="P7" s="3"/>
      <c r="Q7" s="3"/>
      <c r="R7" s="3"/>
      <c r="S7" s="50"/>
      <c r="T7" s="56"/>
    </row>
    <row r="8" spans="2:20" x14ac:dyDescent="0.2">
      <c r="B8" s="28" t="s">
        <v>17</v>
      </c>
      <c r="C8" s="3">
        <v>3143.9731829999996</v>
      </c>
      <c r="D8" s="3">
        <v>4244.4079336848408</v>
      </c>
      <c r="E8" s="3">
        <v>4424.7951099999991</v>
      </c>
      <c r="F8" s="3">
        <v>4597.4983259999999</v>
      </c>
      <c r="G8" s="3">
        <v>3898.8</v>
      </c>
      <c r="H8" s="21">
        <v>3638.7</v>
      </c>
      <c r="I8" s="3">
        <v>4036.3</v>
      </c>
      <c r="J8" s="3">
        <v>4694.3999999999996</v>
      </c>
      <c r="K8" s="50">
        <f>+K9+K12+K15+K18</f>
        <v>3507.207883</v>
      </c>
      <c r="L8" s="50">
        <f t="shared" ref="L8:T8" si="1">+L9+L12+L15+L18</f>
        <v>2295.0704048861999</v>
      </c>
      <c r="M8" s="50">
        <f t="shared" si="1"/>
        <v>3102.4733270077004</v>
      </c>
      <c r="N8" s="50">
        <f t="shared" si="1"/>
        <v>857.24561200000005</v>
      </c>
      <c r="O8" s="50">
        <f t="shared" si="1"/>
        <v>1053.7055319999999</v>
      </c>
      <c r="P8" s="50">
        <f t="shared" si="1"/>
        <v>6224.2000000000007</v>
      </c>
      <c r="Q8" s="50">
        <f t="shared" si="1"/>
        <v>18109.8</v>
      </c>
      <c r="R8" s="50">
        <f t="shared" si="1"/>
        <v>33959.141483000007</v>
      </c>
      <c r="S8" s="50">
        <f t="shared" si="1"/>
        <v>29848.741999999998</v>
      </c>
      <c r="T8" s="50">
        <f t="shared" si="1"/>
        <v>31554.726465000007</v>
      </c>
    </row>
    <row r="9" spans="2:20" x14ac:dyDescent="0.2">
      <c r="B9" s="38" t="s">
        <v>18</v>
      </c>
      <c r="C9" s="5">
        <v>1730.660899</v>
      </c>
      <c r="D9" s="5">
        <v>2400.5552196848403</v>
      </c>
      <c r="E9" s="5">
        <v>2392.532408</v>
      </c>
      <c r="F9" s="5">
        <v>2407.7265400000001</v>
      </c>
      <c r="G9" s="5">
        <v>2345.7678309520002</v>
      </c>
      <c r="H9" s="23">
        <v>2351.1156509150001</v>
      </c>
      <c r="I9" s="5">
        <v>2604.7118986112</v>
      </c>
      <c r="J9" s="5">
        <v>4012.3728103064</v>
      </c>
      <c r="K9" s="51">
        <f>+K10+K11</f>
        <v>2985.9149969999999</v>
      </c>
      <c r="L9" s="51">
        <f t="shared" ref="L9:T9" si="2">+L10+L11</f>
        <v>1812.5809768862</v>
      </c>
      <c r="M9" s="51">
        <f t="shared" si="2"/>
        <v>2726.9237060077003</v>
      </c>
      <c r="N9" s="51">
        <f t="shared" si="2"/>
        <v>386.49104600000004</v>
      </c>
      <c r="O9" s="51">
        <f t="shared" si="2"/>
        <v>618.16028900000003</v>
      </c>
      <c r="P9" s="51">
        <f t="shared" si="2"/>
        <v>3956.8</v>
      </c>
      <c r="Q9" s="51">
        <f t="shared" si="2"/>
        <v>13235.3</v>
      </c>
      <c r="R9" s="51">
        <f t="shared" si="2"/>
        <v>26332.781109000003</v>
      </c>
      <c r="S9" s="51">
        <f t="shared" si="2"/>
        <v>25325.347999999998</v>
      </c>
      <c r="T9" s="51">
        <f t="shared" si="2"/>
        <v>26392.893692000005</v>
      </c>
    </row>
    <row r="10" spans="2:20" x14ac:dyDescent="0.2">
      <c r="B10" s="42" t="s">
        <v>19</v>
      </c>
      <c r="C10" s="6">
        <v>1158.746224</v>
      </c>
      <c r="D10" s="6">
        <v>1671.9297180000001</v>
      </c>
      <c r="E10" s="6">
        <v>1872.108021</v>
      </c>
      <c r="F10" s="6">
        <v>1999.9417080000001</v>
      </c>
      <c r="G10" s="6">
        <v>1954.6525810000001</v>
      </c>
      <c r="H10" s="24">
        <v>1913.533968</v>
      </c>
      <c r="I10" s="6">
        <v>2262.0841110000001</v>
      </c>
      <c r="J10" s="6">
        <v>3448.2048989999998</v>
      </c>
      <c r="K10" s="52">
        <v>1651.214997</v>
      </c>
      <c r="L10" s="52">
        <v>334.555137</v>
      </c>
      <c r="M10" s="52">
        <v>327.44819200000006</v>
      </c>
      <c r="N10" s="52">
        <v>386.49104600000004</v>
      </c>
      <c r="O10" s="52">
        <v>618.16028900000003</v>
      </c>
      <c r="P10" s="52">
        <v>3956.8</v>
      </c>
      <c r="Q10" s="52">
        <v>8380.6</v>
      </c>
      <c r="R10" s="52">
        <v>11520.641023</v>
      </c>
      <c r="S10" s="52">
        <v>13835.227999999999</v>
      </c>
      <c r="T10" s="61">
        <v>14214.229285000001</v>
      </c>
    </row>
    <row r="11" spans="2:20" x14ac:dyDescent="0.2">
      <c r="B11" s="42" t="s">
        <v>20</v>
      </c>
      <c r="C11" s="6">
        <v>571.91467499999999</v>
      </c>
      <c r="D11" s="6">
        <v>728.62550168484006</v>
      </c>
      <c r="E11" s="6">
        <v>520.42438700000002</v>
      </c>
      <c r="F11" s="6">
        <v>407.78483199999999</v>
      </c>
      <c r="G11" s="6">
        <v>391.115249952</v>
      </c>
      <c r="H11" s="24">
        <v>437.58168291499999</v>
      </c>
      <c r="I11" s="6">
        <v>342.62778761120001</v>
      </c>
      <c r="J11" s="6">
        <v>564.16791130640001</v>
      </c>
      <c r="K11" s="52">
        <v>1334.7</v>
      </c>
      <c r="L11" s="52">
        <v>1478.0258398861999</v>
      </c>
      <c r="M11" s="52">
        <v>2399.4755140077</v>
      </c>
      <c r="N11" s="52">
        <v>0</v>
      </c>
      <c r="O11" s="52">
        <v>0</v>
      </c>
      <c r="P11" s="52">
        <v>0</v>
      </c>
      <c r="Q11" s="52">
        <v>4854.7</v>
      </c>
      <c r="R11" s="52">
        <v>14812.140086000001</v>
      </c>
      <c r="S11" s="52">
        <v>11490.12</v>
      </c>
      <c r="T11" s="61">
        <v>12178.664407000002</v>
      </c>
    </row>
    <row r="12" spans="2:20" x14ac:dyDescent="0.2">
      <c r="B12" s="38" t="s">
        <v>21</v>
      </c>
      <c r="C12" s="5">
        <v>1285.9463209999999</v>
      </c>
      <c r="D12" s="5">
        <v>1614.9299550000001</v>
      </c>
      <c r="E12" s="5">
        <v>1815.9758059999999</v>
      </c>
      <c r="F12" s="5">
        <v>1864.8021120000001</v>
      </c>
      <c r="G12" s="5">
        <v>981.89793099999997</v>
      </c>
      <c r="H12" s="23">
        <v>767.5745179999999</v>
      </c>
      <c r="I12" s="5">
        <v>798.44425899999999</v>
      </c>
      <c r="J12" s="5">
        <v>290.31559399999998</v>
      </c>
      <c r="K12" s="51">
        <f>+K13+K14</f>
        <v>193.70701100000002</v>
      </c>
      <c r="L12" s="51">
        <f t="shared" ref="L12:T12" si="3">+L13+L14</f>
        <v>184.87960899999999</v>
      </c>
      <c r="M12" s="51">
        <f t="shared" si="3"/>
        <v>163.71810099999999</v>
      </c>
      <c r="N12" s="51">
        <f t="shared" si="3"/>
        <v>224.79290699999996</v>
      </c>
      <c r="O12" s="51">
        <f t="shared" si="3"/>
        <v>207.296256</v>
      </c>
      <c r="P12" s="51">
        <f t="shared" si="3"/>
        <v>264.3</v>
      </c>
      <c r="Q12" s="51">
        <f t="shared" si="3"/>
        <v>1803.8</v>
      </c>
      <c r="R12" s="51">
        <f t="shared" si="3"/>
        <v>2390.327029</v>
      </c>
      <c r="S12" s="51">
        <f t="shared" si="3"/>
        <v>2335.6509999999998</v>
      </c>
      <c r="T12" s="51">
        <f t="shared" si="3"/>
        <v>3465.6120300000002</v>
      </c>
    </row>
    <row r="13" spans="2:20" x14ac:dyDescent="0.2">
      <c r="B13" s="42" t="s">
        <v>19</v>
      </c>
      <c r="C13" s="6">
        <v>763.77743599999997</v>
      </c>
      <c r="D13" s="6">
        <v>1014.280243</v>
      </c>
      <c r="E13" s="6">
        <v>1226.613611</v>
      </c>
      <c r="F13" s="6">
        <v>1372.487349</v>
      </c>
      <c r="G13" s="6">
        <v>499.48462699999999</v>
      </c>
      <c r="H13" s="24">
        <v>411.20086199999997</v>
      </c>
      <c r="I13" s="6">
        <v>361.4194</v>
      </c>
      <c r="J13" s="6">
        <v>123.40395700000001</v>
      </c>
      <c r="K13" s="52">
        <v>123.667877</v>
      </c>
      <c r="L13" s="52">
        <v>142.77016699999999</v>
      </c>
      <c r="M13" s="52">
        <v>132.54033099999998</v>
      </c>
      <c r="N13" s="52">
        <v>146.06775599999997</v>
      </c>
      <c r="O13" s="52">
        <v>157.57427100000001</v>
      </c>
      <c r="P13" s="52">
        <v>211.1</v>
      </c>
      <c r="Q13" s="52">
        <v>889.5</v>
      </c>
      <c r="R13" s="52">
        <v>1026.4155960000001</v>
      </c>
      <c r="S13" s="52">
        <v>1105.8779999999999</v>
      </c>
      <c r="T13" s="61">
        <v>1688.8262099999999</v>
      </c>
    </row>
    <row r="14" spans="2:20" x14ac:dyDescent="0.2">
      <c r="B14" s="42" t="s">
        <v>20</v>
      </c>
      <c r="C14" s="6">
        <v>522.16888500000005</v>
      </c>
      <c r="D14" s="6">
        <v>600.64971200000002</v>
      </c>
      <c r="E14" s="6">
        <v>589.36219500000004</v>
      </c>
      <c r="F14" s="6">
        <v>492.31476300000003</v>
      </c>
      <c r="G14" s="6">
        <v>482.41330399999998</v>
      </c>
      <c r="H14" s="24">
        <v>356.37365599999993</v>
      </c>
      <c r="I14" s="6">
        <v>437.02485899999999</v>
      </c>
      <c r="J14" s="6">
        <v>166.91163700000001</v>
      </c>
      <c r="K14" s="52">
        <v>70.039134000000004</v>
      </c>
      <c r="L14" s="52">
        <v>42.109442000000001</v>
      </c>
      <c r="M14" s="52">
        <v>31.177770000000002</v>
      </c>
      <c r="N14" s="52">
        <v>78.725150999999997</v>
      </c>
      <c r="O14" s="52">
        <v>49.721984999999997</v>
      </c>
      <c r="P14" s="52">
        <v>53.2</v>
      </c>
      <c r="Q14" s="52">
        <v>914.3</v>
      </c>
      <c r="R14" s="52">
        <v>1363.911433</v>
      </c>
      <c r="S14" s="52">
        <v>1229.7729999999999</v>
      </c>
      <c r="T14" s="61">
        <v>1776.7858200000001</v>
      </c>
    </row>
    <row r="15" spans="2:20" x14ac:dyDescent="0.2">
      <c r="B15" s="38" t="s">
        <v>22</v>
      </c>
      <c r="C15" s="5">
        <v>47.700328999999996</v>
      </c>
      <c r="D15" s="5">
        <v>100.681449</v>
      </c>
      <c r="E15" s="5">
        <v>95.907278000000005</v>
      </c>
      <c r="F15" s="5">
        <v>178.49253899999999</v>
      </c>
      <c r="G15" s="5">
        <v>225.04360500000001</v>
      </c>
      <c r="H15" s="23">
        <v>197.82231399999998</v>
      </c>
      <c r="I15" s="5">
        <v>320.96787899999998</v>
      </c>
      <c r="J15" s="5">
        <v>239.12804800000001</v>
      </c>
      <c r="K15" s="51">
        <f>+K16+K17</f>
        <v>192.760538</v>
      </c>
      <c r="L15" s="51">
        <f t="shared" ref="L15:T15" si="4">+L16+L17</f>
        <v>103.29436700000001</v>
      </c>
      <c r="M15" s="51">
        <f t="shared" si="4"/>
        <v>74.273601999999997</v>
      </c>
      <c r="N15" s="51">
        <f t="shared" si="4"/>
        <v>93.308154000000016</v>
      </c>
      <c r="O15" s="51">
        <f t="shared" si="4"/>
        <v>91.800099000000003</v>
      </c>
      <c r="P15" s="51">
        <f t="shared" si="4"/>
        <v>322.8</v>
      </c>
      <c r="Q15" s="51">
        <f t="shared" si="4"/>
        <v>601.70000000000005</v>
      </c>
      <c r="R15" s="51">
        <f t="shared" si="4"/>
        <v>4616.2292649999999</v>
      </c>
      <c r="S15" s="51">
        <f t="shared" si="4"/>
        <v>1795.915</v>
      </c>
      <c r="T15" s="51">
        <f t="shared" si="4"/>
        <v>1377.9778960000003</v>
      </c>
    </row>
    <row r="16" spans="2:20" x14ac:dyDescent="0.2">
      <c r="B16" s="42" t="s">
        <v>5</v>
      </c>
      <c r="C16" s="6">
        <v>47.257342999999999</v>
      </c>
      <c r="D16" s="6">
        <v>98.707710000000006</v>
      </c>
      <c r="E16" s="6">
        <v>92.985681</v>
      </c>
      <c r="F16" s="6">
        <v>178.472499</v>
      </c>
      <c r="G16" s="6">
        <v>208.74769900000001</v>
      </c>
      <c r="H16" s="24">
        <v>171.33428899999998</v>
      </c>
      <c r="I16" s="6">
        <v>303.51777399999997</v>
      </c>
      <c r="J16" s="6">
        <v>218.57079899999999</v>
      </c>
      <c r="K16" s="52">
        <v>173.750135</v>
      </c>
      <c r="L16" s="52">
        <v>92.262015000000005</v>
      </c>
      <c r="M16" s="52">
        <v>66.683435000000003</v>
      </c>
      <c r="N16" s="52">
        <v>93.137654000000012</v>
      </c>
      <c r="O16" s="52">
        <v>71.628549000000007</v>
      </c>
      <c r="P16" s="52">
        <v>294.8</v>
      </c>
      <c r="Q16" s="52">
        <v>597.6</v>
      </c>
      <c r="R16" s="52">
        <v>4586.1405119999999</v>
      </c>
      <c r="S16" s="52">
        <v>1761.95</v>
      </c>
      <c r="T16" s="61">
        <v>1322.7904400000002</v>
      </c>
    </row>
    <row r="17" spans="2:20" x14ac:dyDescent="0.2">
      <c r="B17" s="42" t="s">
        <v>6</v>
      </c>
      <c r="C17" s="6">
        <v>0.44298599999999999</v>
      </c>
      <c r="D17" s="6">
        <v>1.9737389999999999</v>
      </c>
      <c r="E17" s="6">
        <v>2.9215970000000002</v>
      </c>
      <c r="F17" s="6">
        <v>2.0039999999999999E-2</v>
      </c>
      <c r="G17" s="6">
        <v>16.295905999999999</v>
      </c>
      <c r="H17" s="24">
        <v>26.488025</v>
      </c>
      <c r="I17" s="6">
        <v>17.450105000000001</v>
      </c>
      <c r="J17" s="6">
        <v>20.557248999999999</v>
      </c>
      <c r="K17" s="52">
        <v>19.010403</v>
      </c>
      <c r="L17" s="52">
        <v>11.032351999999999</v>
      </c>
      <c r="M17" s="52">
        <v>7.5901670000000001</v>
      </c>
      <c r="N17" s="52">
        <v>0.17050000000000001</v>
      </c>
      <c r="O17" s="52">
        <v>20.17155</v>
      </c>
      <c r="P17" s="52">
        <v>28</v>
      </c>
      <c r="Q17" s="52">
        <v>4.0999999999999996</v>
      </c>
      <c r="R17" s="52">
        <v>30.088752999999997</v>
      </c>
      <c r="S17" s="52">
        <v>33.965000000000003</v>
      </c>
      <c r="T17" s="61">
        <v>55.187455999999997</v>
      </c>
    </row>
    <row r="18" spans="2:20" x14ac:dyDescent="0.2">
      <c r="B18" s="38" t="s">
        <v>23</v>
      </c>
      <c r="C18" s="5">
        <v>79.665633999999997</v>
      </c>
      <c r="D18" s="5">
        <v>128.24131</v>
      </c>
      <c r="E18" s="5">
        <v>120.37961799999999</v>
      </c>
      <c r="F18" s="5">
        <v>146.477135</v>
      </c>
      <c r="G18" s="5">
        <v>346.1</v>
      </c>
      <c r="H18" s="23">
        <v>322.2</v>
      </c>
      <c r="I18" s="5">
        <v>312.2</v>
      </c>
      <c r="J18" s="5">
        <v>152.6</v>
      </c>
      <c r="K18" s="51">
        <f>+K19+K20</f>
        <v>134.82533699999999</v>
      </c>
      <c r="L18" s="51">
        <f t="shared" ref="L18:T18" si="5">+L19+L20</f>
        <v>194.31545199999999</v>
      </c>
      <c r="M18" s="51">
        <f t="shared" si="5"/>
        <v>137.557918</v>
      </c>
      <c r="N18" s="51">
        <f t="shared" si="5"/>
        <v>152.653505</v>
      </c>
      <c r="O18" s="51">
        <f t="shared" si="5"/>
        <v>136.44888800000001</v>
      </c>
      <c r="P18" s="51">
        <f t="shared" si="5"/>
        <v>1680.3</v>
      </c>
      <c r="Q18" s="51">
        <f t="shared" si="5"/>
        <v>2469</v>
      </c>
      <c r="R18" s="51">
        <f t="shared" si="5"/>
        <v>619.80408</v>
      </c>
      <c r="S18" s="51">
        <f t="shared" si="5"/>
        <v>391.82799999999997</v>
      </c>
      <c r="T18" s="51">
        <f t="shared" si="5"/>
        <v>318.24284699999998</v>
      </c>
    </row>
    <row r="19" spans="2:20" x14ac:dyDescent="0.2">
      <c r="B19" s="43" t="s">
        <v>7</v>
      </c>
      <c r="C19" s="6">
        <v>0</v>
      </c>
      <c r="D19" s="6">
        <v>0</v>
      </c>
      <c r="E19" s="6">
        <v>0</v>
      </c>
      <c r="F19" s="6">
        <v>2.14</v>
      </c>
      <c r="G19" s="6">
        <v>8.6560000000000006</v>
      </c>
      <c r="H19" s="24">
        <v>0</v>
      </c>
      <c r="I19" s="6">
        <v>0</v>
      </c>
      <c r="J19" s="6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61">
        <v>0</v>
      </c>
    </row>
    <row r="20" spans="2:20" x14ac:dyDescent="0.2">
      <c r="B20" s="44" t="s">
        <v>8</v>
      </c>
      <c r="C20" s="6">
        <v>70.360838000000001</v>
      </c>
      <c r="D20" s="6">
        <v>71.551779999999994</v>
      </c>
      <c r="E20" s="6">
        <v>86.835205000000002</v>
      </c>
      <c r="F20" s="6">
        <v>113.494905</v>
      </c>
      <c r="G20" s="6">
        <v>337.43642</v>
      </c>
      <c r="H20" s="24">
        <v>322.163005</v>
      </c>
      <c r="I20" s="6">
        <v>312.19358800000003</v>
      </c>
      <c r="J20" s="6">
        <v>152.58242000000001</v>
      </c>
      <c r="K20" s="52">
        <v>134.82533699999999</v>
      </c>
      <c r="L20" s="52">
        <v>194.31545199999999</v>
      </c>
      <c r="M20" s="52">
        <v>137.557918</v>
      </c>
      <c r="N20" s="52">
        <v>152.653505</v>
      </c>
      <c r="O20" s="52">
        <v>136.44888800000001</v>
      </c>
      <c r="P20" s="52">
        <v>1680.3</v>
      </c>
      <c r="Q20" s="52">
        <v>2469</v>
      </c>
      <c r="R20" s="52">
        <v>619.80408</v>
      </c>
      <c r="S20" s="52">
        <v>391.82799999999997</v>
      </c>
      <c r="T20" s="61">
        <v>318.24284699999998</v>
      </c>
    </row>
    <row r="21" spans="2:20" x14ac:dyDescent="0.2">
      <c r="B21" s="39"/>
      <c r="C21" s="6"/>
      <c r="D21" s="6"/>
      <c r="E21" s="6"/>
      <c r="F21" s="6"/>
      <c r="G21" s="6"/>
      <c r="H21" s="24"/>
      <c r="I21" s="6"/>
      <c r="J21" s="6"/>
      <c r="K21" s="52"/>
      <c r="L21" s="52"/>
      <c r="M21" s="52"/>
      <c r="N21" s="52"/>
      <c r="O21" s="52"/>
      <c r="P21" s="52"/>
      <c r="Q21" s="52"/>
      <c r="R21" s="52"/>
      <c r="S21" s="52"/>
      <c r="T21" s="60"/>
    </row>
    <row r="22" spans="2:20" x14ac:dyDescent="0.2">
      <c r="B22" s="28" t="s">
        <v>24</v>
      </c>
      <c r="C22" s="3">
        <v>35.842717436913446</v>
      </c>
      <c r="D22" s="3">
        <v>7.662833</v>
      </c>
      <c r="E22" s="3">
        <v>60.537157000000001</v>
      </c>
      <c r="F22" s="3">
        <v>105.69090300000001</v>
      </c>
      <c r="G22" s="3">
        <v>86.1</v>
      </c>
      <c r="H22" s="21">
        <v>54.5</v>
      </c>
      <c r="I22" s="3">
        <v>48.5</v>
      </c>
      <c r="J22" s="3">
        <v>39.1</v>
      </c>
      <c r="K22" s="50">
        <v>25.4</v>
      </c>
      <c r="L22" s="50">
        <v>25.7</v>
      </c>
      <c r="M22" s="50">
        <v>18.100000000000001</v>
      </c>
      <c r="N22" s="50">
        <v>21.3</v>
      </c>
      <c r="O22" s="50">
        <v>25</v>
      </c>
      <c r="P22" s="50">
        <v>54.7</v>
      </c>
      <c r="Q22" s="50">
        <v>141.30000000000001</v>
      </c>
      <c r="R22" s="50">
        <v>351.2</v>
      </c>
      <c r="S22" s="50">
        <v>329.2</v>
      </c>
      <c r="T22" s="65">
        <v>205.25707600000001</v>
      </c>
    </row>
    <row r="23" spans="2:20" x14ac:dyDescent="0.2">
      <c r="B23" s="4"/>
      <c r="C23" s="6"/>
      <c r="D23" s="6"/>
      <c r="E23" s="6"/>
      <c r="F23" s="6"/>
      <c r="G23" s="6"/>
      <c r="H23" s="24"/>
      <c r="I23" s="6"/>
      <c r="J23" s="6"/>
      <c r="K23" s="6"/>
      <c r="L23" s="6"/>
      <c r="M23" s="6"/>
      <c r="N23" s="6"/>
      <c r="O23" s="6"/>
      <c r="P23" s="6"/>
      <c r="Q23" s="6"/>
      <c r="R23" s="6"/>
      <c r="S23" s="52"/>
      <c r="T23" s="57"/>
    </row>
    <row r="24" spans="2:20" x14ac:dyDescent="0.2">
      <c r="B24" s="35" t="s">
        <v>9</v>
      </c>
      <c r="C24" s="33">
        <v>3405.3293873355155</v>
      </c>
      <c r="D24" s="33">
        <v>4418.1588950335954</v>
      </c>
      <c r="E24" s="33">
        <v>4787.9965792308813</v>
      </c>
      <c r="F24" s="33">
        <v>5016.2117070000004</v>
      </c>
      <c r="G24" s="33">
        <v>3852.1866749520009</v>
      </c>
      <c r="H24" s="34">
        <v>3989.0105019150005</v>
      </c>
      <c r="I24" s="33">
        <v>4125.1280516111992</v>
      </c>
      <c r="J24" s="33">
        <v>4634.1096772164001</v>
      </c>
      <c r="K24" s="33">
        <v>3299.4</v>
      </c>
      <c r="L24" s="33">
        <v>2284.7252511361999</v>
      </c>
      <c r="M24" s="33">
        <v>3221.2890975576993</v>
      </c>
      <c r="N24" s="33">
        <v>790.79076740000005</v>
      </c>
      <c r="O24" s="33">
        <v>1035.5999999999999</v>
      </c>
      <c r="P24" s="33">
        <v>5332.1</v>
      </c>
      <c r="Q24" s="33">
        <v>18700.099999999999</v>
      </c>
      <c r="R24" s="33">
        <v>30382.320995770006</v>
      </c>
      <c r="S24" s="49">
        <v>28674.58</v>
      </c>
      <c r="T24" s="64">
        <f>+T26+T56</f>
        <v>28688.166987623998</v>
      </c>
    </row>
    <row r="25" spans="2:20" x14ac:dyDescent="0.2">
      <c r="B25" s="2"/>
      <c r="C25" s="3"/>
      <c r="D25" s="3"/>
      <c r="E25" s="3"/>
      <c r="F25" s="3"/>
      <c r="G25" s="3"/>
      <c r="H25" s="21"/>
      <c r="I25" s="3"/>
      <c r="J25" s="3"/>
      <c r="K25" s="3"/>
      <c r="L25" s="3"/>
      <c r="M25" s="3"/>
      <c r="N25" s="3"/>
      <c r="O25" s="3"/>
      <c r="P25" s="3"/>
      <c r="Q25" s="3"/>
      <c r="R25" s="3"/>
      <c r="S25" s="50"/>
      <c r="T25" s="57"/>
    </row>
    <row r="26" spans="2:20" x14ac:dyDescent="0.2">
      <c r="B26" s="28" t="s">
        <v>25</v>
      </c>
      <c r="C26" s="3">
        <v>2805.5444947913929</v>
      </c>
      <c r="D26" s="3">
        <v>3696.6525434282985</v>
      </c>
      <c r="E26" s="3">
        <v>3885.6002660277354</v>
      </c>
      <c r="F26" s="3">
        <v>4210.7562050000006</v>
      </c>
      <c r="G26" s="3">
        <v>3574.9263969520007</v>
      </c>
      <c r="H26" s="21">
        <v>3832.5693989150004</v>
      </c>
      <c r="I26" s="3">
        <v>4016.9371556111996</v>
      </c>
      <c r="J26" s="3">
        <v>4546.7778942163995</v>
      </c>
      <c r="K26" s="50">
        <v>3207</v>
      </c>
      <c r="L26" s="50">
        <v>2182.3177481362</v>
      </c>
      <c r="M26" s="50">
        <v>3165.8009375576994</v>
      </c>
      <c r="N26" s="50">
        <v>731.7673284</v>
      </c>
      <c r="O26" s="50">
        <v>944.4</v>
      </c>
      <c r="P26" s="50">
        <v>5240.1000000000004</v>
      </c>
      <c r="Q26" s="50">
        <v>17634</v>
      </c>
      <c r="R26" s="50">
        <v>27994.029799770007</v>
      </c>
      <c r="S26" s="50">
        <f>+S27+S30+S33+S34+S35+S40+S47+S51+S54</f>
        <v>27265.078999999998</v>
      </c>
      <c r="T26" s="48">
        <f>+T27+T30+T33+T34+T35+T40+T47+T51+T54</f>
        <v>27504.173275623998</v>
      </c>
    </row>
    <row r="27" spans="2:20" x14ac:dyDescent="0.2">
      <c r="B27" s="38" t="s">
        <v>26</v>
      </c>
      <c r="C27" s="5">
        <v>393.41843700000004</v>
      </c>
      <c r="D27" s="5">
        <v>516.89621999999997</v>
      </c>
      <c r="E27" s="5">
        <v>618.78281199999992</v>
      </c>
      <c r="F27" s="5">
        <v>711.38151700000003</v>
      </c>
      <c r="G27" s="5">
        <v>636.70000000000005</v>
      </c>
      <c r="H27" s="23">
        <v>550.4</v>
      </c>
      <c r="I27" s="5">
        <v>375.68286300000005</v>
      </c>
      <c r="J27" s="5">
        <v>247.8</v>
      </c>
      <c r="K27" s="51">
        <f>+K28+K29</f>
        <v>197.26129399999999</v>
      </c>
      <c r="L27" s="51">
        <f t="shared" ref="L27:T27" si="6">+L28+L29</f>
        <v>165.18980200000001</v>
      </c>
      <c r="M27" s="51">
        <f t="shared" si="6"/>
        <v>172.545298</v>
      </c>
      <c r="N27" s="51">
        <f t="shared" si="6"/>
        <v>161.602251</v>
      </c>
      <c r="O27" s="51">
        <f t="shared" si="6"/>
        <v>173.42810700000001</v>
      </c>
      <c r="P27" s="51">
        <f t="shared" si="6"/>
        <v>212.6</v>
      </c>
      <c r="Q27" s="51">
        <f t="shared" si="6"/>
        <v>552.83439970000006</v>
      </c>
      <c r="R27" s="51">
        <f t="shared" si="6"/>
        <v>806.5489110000002</v>
      </c>
      <c r="S27" s="51">
        <f t="shared" si="6"/>
        <v>842.79099999999994</v>
      </c>
      <c r="T27" s="51">
        <f t="shared" si="6"/>
        <v>933.51026400000001</v>
      </c>
    </row>
    <row r="28" spans="2:20" x14ac:dyDescent="0.2">
      <c r="B28" s="42" t="s">
        <v>52</v>
      </c>
      <c r="C28" s="6">
        <v>29.146267000000002</v>
      </c>
      <c r="D28" s="6">
        <v>68.740939999999995</v>
      </c>
      <c r="E28" s="6">
        <v>86.376458</v>
      </c>
      <c r="F28" s="6">
        <v>149.79383899999999</v>
      </c>
      <c r="G28" s="6">
        <v>166.34595999999999</v>
      </c>
      <c r="H28" s="24">
        <v>183.25495200000003</v>
      </c>
      <c r="I28" s="6">
        <v>91.832605999999998</v>
      </c>
      <c r="J28" s="6">
        <v>95.168960999999996</v>
      </c>
      <c r="K28" s="52">
        <v>51.261293999999999</v>
      </c>
      <c r="L28" s="52">
        <v>16.389802</v>
      </c>
      <c r="M28" s="52">
        <v>23.745298000000002</v>
      </c>
      <c r="N28" s="52">
        <v>9.5022509999999993</v>
      </c>
      <c r="O28" s="52">
        <v>11.903646</v>
      </c>
      <c r="P28" s="52">
        <v>20.6</v>
      </c>
      <c r="Q28" s="52">
        <v>12.134399699999999</v>
      </c>
      <c r="R28" s="52">
        <v>13.039829999999998</v>
      </c>
      <c r="S28" s="52">
        <v>22.651</v>
      </c>
      <c r="T28" s="60">
        <v>21.808447999999999</v>
      </c>
    </row>
    <row r="29" spans="2:20" x14ac:dyDescent="0.2">
      <c r="B29" s="42" t="s">
        <v>53</v>
      </c>
      <c r="C29" s="6">
        <v>364.27217000000002</v>
      </c>
      <c r="D29" s="6">
        <v>448.15528</v>
      </c>
      <c r="E29" s="6">
        <v>532.40635399999996</v>
      </c>
      <c r="F29" s="6">
        <v>561.58767799999998</v>
      </c>
      <c r="G29" s="6">
        <v>470.3</v>
      </c>
      <c r="H29" s="24">
        <v>367.1</v>
      </c>
      <c r="I29" s="6">
        <v>283.85025700000006</v>
      </c>
      <c r="J29" s="6">
        <v>152.6</v>
      </c>
      <c r="K29" s="52">
        <v>146</v>
      </c>
      <c r="L29" s="52">
        <v>148.80000000000001</v>
      </c>
      <c r="M29" s="52">
        <v>148.80000000000001</v>
      </c>
      <c r="N29" s="52">
        <v>152.1</v>
      </c>
      <c r="O29" s="52">
        <v>161.524461</v>
      </c>
      <c r="P29" s="52">
        <v>192</v>
      </c>
      <c r="Q29" s="52">
        <v>540.70000000000005</v>
      </c>
      <c r="R29" s="52">
        <v>793.50908100000015</v>
      </c>
      <c r="S29" s="52">
        <v>820.14</v>
      </c>
      <c r="T29" s="60">
        <v>911.70181600000001</v>
      </c>
    </row>
    <row r="30" spans="2:20" x14ac:dyDescent="0.2">
      <c r="B30" s="38" t="s">
        <v>27</v>
      </c>
      <c r="C30" s="5">
        <v>942.82907599999999</v>
      </c>
      <c r="D30" s="5">
        <v>1122.8435589999999</v>
      </c>
      <c r="E30" s="5">
        <v>1213.9473660000001</v>
      </c>
      <c r="F30" s="5">
        <v>1226.9153980000001</v>
      </c>
      <c r="G30" s="5">
        <v>1906.4767079999999</v>
      </c>
      <c r="H30" s="23">
        <v>2652.7537880000004</v>
      </c>
      <c r="I30" s="5">
        <v>2891.3677717648002</v>
      </c>
      <c r="J30" s="5">
        <v>4167.8163679999998</v>
      </c>
      <c r="K30" s="51">
        <f>+K31+K32</f>
        <v>3072.2459796622002</v>
      </c>
      <c r="L30" s="51">
        <f t="shared" ref="L30:T30" si="7">+L31+L32</f>
        <v>1982.0685628862</v>
      </c>
      <c r="M30" s="51">
        <f t="shared" si="7"/>
        <v>2935.5897770076999</v>
      </c>
      <c r="N30" s="51">
        <f t="shared" si="7"/>
        <v>524.54308900000001</v>
      </c>
      <c r="O30" s="51">
        <f t="shared" si="7"/>
        <v>732.9</v>
      </c>
      <c r="P30" s="51">
        <f t="shared" si="7"/>
        <v>4428.8999999999996</v>
      </c>
      <c r="Q30" s="51">
        <f t="shared" si="7"/>
        <v>10340.6</v>
      </c>
      <c r="R30" s="51">
        <f t="shared" si="7"/>
        <v>15670.639459950002</v>
      </c>
      <c r="S30" s="51">
        <f t="shared" si="7"/>
        <v>11658.349</v>
      </c>
      <c r="T30" s="51">
        <f t="shared" si="7"/>
        <v>15747.001803624</v>
      </c>
    </row>
    <row r="31" spans="2:20" x14ac:dyDescent="0.2">
      <c r="B31" s="42" t="s">
        <v>54</v>
      </c>
      <c r="C31" s="6">
        <v>152.13871</v>
      </c>
      <c r="D31" s="6">
        <v>211.34088499999999</v>
      </c>
      <c r="E31" s="6">
        <v>167.24543299999999</v>
      </c>
      <c r="F31" s="6">
        <v>91.331427000000005</v>
      </c>
      <c r="G31" s="6">
        <v>210.39629199999999</v>
      </c>
      <c r="H31" s="24">
        <v>319.373043</v>
      </c>
      <c r="I31" s="6">
        <v>169.05364976480001</v>
      </c>
      <c r="J31" s="6">
        <v>564.16692799999998</v>
      </c>
      <c r="K31" s="52">
        <v>1331.3749816622001</v>
      </c>
      <c r="L31" s="52">
        <v>1478.0258398861999</v>
      </c>
      <c r="M31" s="52">
        <v>2399.4755140077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3">
        <v>0</v>
      </c>
      <c r="T31" s="61">
        <v>0</v>
      </c>
    </row>
    <row r="32" spans="2:20" x14ac:dyDescent="0.2">
      <c r="B32" s="42" t="s">
        <v>55</v>
      </c>
      <c r="C32" s="6">
        <v>790.69036600000004</v>
      </c>
      <c r="D32" s="6">
        <v>911.50267399999996</v>
      </c>
      <c r="E32" s="6">
        <v>1046.7019330000001</v>
      </c>
      <c r="F32" s="6">
        <v>1135.583971</v>
      </c>
      <c r="G32" s="6">
        <v>1696.080416</v>
      </c>
      <c r="H32" s="24">
        <v>2333.3807450000004</v>
      </c>
      <c r="I32" s="6">
        <v>2722.3141220000002</v>
      </c>
      <c r="J32" s="6">
        <v>3603.6494400000001</v>
      </c>
      <c r="K32" s="52">
        <v>1740.8709980000001</v>
      </c>
      <c r="L32" s="52">
        <v>504.04272300000002</v>
      </c>
      <c r="M32" s="52">
        <v>536.11426300000005</v>
      </c>
      <c r="N32" s="52">
        <v>524.54308900000001</v>
      </c>
      <c r="O32" s="52">
        <v>732.9</v>
      </c>
      <c r="P32" s="52">
        <v>4428.8999999999996</v>
      </c>
      <c r="Q32" s="51">
        <v>10340.6</v>
      </c>
      <c r="R32" s="51">
        <v>15670.639459950002</v>
      </c>
      <c r="S32" s="51">
        <v>11658.349</v>
      </c>
      <c r="T32" s="61">
        <v>15747.001803624</v>
      </c>
    </row>
    <row r="33" spans="2:20" x14ac:dyDescent="0.2">
      <c r="B33" s="38" t="s">
        <v>28</v>
      </c>
      <c r="C33" s="6">
        <v>56.927594999999997</v>
      </c>
      <c r="D33" s="6">
        <v>64.345614726329941</v>
      </c>
      <c r="E33" s="6">
        <v>83.258877894287934</v>
      </c>
      <c r="F33" s="6">
        <v>92.048810000000003</v>
      </c>
      <c r="G33" s="6">
        <v>52.013741000000003</v>
      </c>
      <c r="H33" s="24">
        <v>8.4989680000000032</v>
      </c>
      <c r="I33" s="6">
        <v>9.1922170000000012</v>
      </c>
      <c r="J33" s="6">
        <v>38.887659999999997</v>
      </c>
      <c r="K33" s="52">
        <v>32.847123119999999</v>
      </c>
      <c r="L33" s="52">
        <v>30.523746809999999</v>
      </c>
      <c r="M33" s="52">
        <v>26.866256589999999</v>
      </c>
      <c r="N33" s="52">
        <v>15.930275350000001</v>
      </c>
      <c r="O33" s="52">
        <v>11.8</v>
      </c>
      <c r="P33" s="52">
        <v>15</v>
      </c>
      <c r="Q33" s="52">
        <v>18.600000000000001</v>
      </c>
      <c r="R33" s="52">
        <v>92.756213549999998</v>
      </c>
      <c r="S33" s="52">
        <v>71.167000000000002</v>
      </c>
      <c r="T33" s="60">
        <v>110.296263</v>
      </c>
    </row>
    <row r="34" spans="2:20" x14ac:dyDescent="0.2">
      <c r="B34" s="38" t="s">
        <v>29</v>
      </c>
      <c r="C34" s="6">
        <v>3.041509</v>
      </c>
      <c r="D34" s="6">
        <v>7.8869499999999997</v>
      </c>
      <c r="E34" s="6">
        <v>9.4974699999999999</v>
      </c>
      <c r="F34" s="6">
        <v>49.469895999999999</v>
      </c>
      <c r="G34" s="6">
        <v>38.270589999999999</v>
      </c>
      <c r="H34" s="24">
        <v>17.371867999999999</v>
      </c>
      <c r="I34" s="6">
        <v>14.857045000000001</v>
      </c>
      <c r="J34" s="6">
        <v>4.6212099999999996</v>
      </c>
      <c r="K34" s="52">
        <v>2.0918540000000001</v>
      </c>
      <c r="L34" s="52">
        <v>2.0597530000000002</v>
      </c>
      <c r="M34" s="52">
        <v>1.7288629999999998</v>
      </c>
      <c r="N34" s="52">
        <v>1.7649380000000001</v>
      </c>
      <c r="O34" s="52">
        <v>6.6497450000000002</v>
      </c>
      <c r="P34" s="52">
        <v>4.7</v>
      </c>
      <c r="Q34" s="52">
        <v>8.6999999999999993</v>
      </c>
      <c r="R34" s="52">
        <v>7.8754200000000001</v>
      </c>
      <c r="S34" s="52">
        <v>11.734</v>
      </c>
      <c r="T34" s="60">
        <v>12.793785999999999</v>
      </c>
    </row>
    <row r="35" spans="2:20" x14ac:dyDescent="0.2">
      <c r="B35" s="38" t="s">
        <v>45</v>
      </c>
      <c r="C35" s="5">
        <v>201.83121800000001</v>
      </c>
      <c r="D35" s="5">
        <v>303.10661600000003</v>
      </c>
      <c r="E35" s="5">
        <v>408.63225500000004</v>
      </c>
      <c r="F35" s="5">
        <v>532.15032100000008</v>
      </c>
      <c r="G35" s="5">
        <v>283.19364200000001</v>
      </c>
      <c r="H35" s="23">
        <v>65.700777000000002</v>
      </c>
      <c r="I35" s="5">
        <v>46.426462999999998</v>
      </c>
      <c r="J35" s="5">
        <v>11.811082000000001</v>
      </c>
      <c r="K35" s="51">
        <f>SUM(K36:K39)</f>
        <v>11.177937</v>
      </c>
      <c r="L35" s="51">
        <f t="shared" ref="L35:T35" si="8">SUM(L36:L39)</f>
        <v>20.382653000000001</v>
      </c>
      <c r="M35" s="51">
        <f t="shared" si="8"/>
        <v>14.638816000000002</v>
      </c>
      <c r="N35" s="51">
        <f t="shared" si="8"/>
        <v>33.917976999999993</v>
      </c>
      <c r="O35" s="51">
        <f t="shared" si="8"/>
        <v>26.301210000000001</v>
      </c>
      <c r="P35" s="51">
        <f t="shared" si="8"/>
        <v>62.800000000000004</v>
      </c>
      <c r="Q35" s="51">
        <f t="shared" si="8"/>
        <v>3873.7999999999997</v>
      </c>
      <c r="R35" s="51">
        <f t="shared" si="8"/>
        <v>6892.5048590000006</v>
      </c>
      <c r="S35" s="51">
        <f t="shared" si="8"/>
        <v>7600.3940000000002</v>
      </c>
      <c r="T35" s="51">
        <f t="shared" si="8"/>
        <v>7097.655252999999</v>
      </c>
    </row>
    <row r="36" spans="2:20" x14ac:dyDescent="0.2">
      <c r="B36" s="42" t="s">
        <v>56</v>
      </c>
      <c r="C36" s="6">
        <v>153.448261</v>
      </c>
      <c r="D36" s="6">
        <v>201.45194900000001</v>
      </c>
      <c r="E36" s="6">
        <v>267.220507</v>
      </c>
      <c r="F36" s="6">
        <v>285.42096600000002</v>
      </c>
      <c r="G36" s="6">
        <v>151.47334699999999</v>
      </c>
      <c r="H36" s="24">
        <v>0</v>
      </c>
      <c r="I36" s="6">
        <v>0</v>
      </c>
      <c r="J36" s="6">
        <v>0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3">
        <v>0</v>
      </c>
      <c r="T36" s="61">
        <v>0</v>
      </c>
    </row>
    <row r="37" spans="2:20" x14ac:dyDescent="0.2">
      <c r="B37" s="42" t="s">
        <v>57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24">
        <v>0</v>
      </c>
      <c r="I37" s="6">
        <v>0</v>
      </c>
      <c r="J37" s="6">
        <v>0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3664.2</v>
      </c>
      <c r="R37" s="52">
        <v>6643.5161159999998</v>
      </c>
      <c r="S37" s="52">
        <v>6465.16</v>
      </c>
      <c r="T37" s="61">
        <v>6744.309052999999</v>
      </c>
    </row>
    <row r="38" spans="2:20" x14ac:dyDescent="0.2">
      <c r="B38" s="42" t="s">
        <v>58</v>
      </c>
      <c r="C38" s="6">
        <v>29.072548000000001</v>
      </c>
      <c r="D38" s="6">
        <v>82.991190000000003</v>
      </c>
      <c r="E38" s="6">
        <v>110.08207400000001</v>
      </c>
      <c r="F38" s="6">
        <v>206.78434200000001</v>
      </c>
      <c r="G38" s="6">
        <v>125.659441</v>
      </c>
      <c r="H38" s="24">
        <v>61.242775000000002</v>
      </c>
      <c r="I38" s="6">
        <v>42.447645000000001</v>
      </c>
      <c r="J38" s="6">
        <v>11.599493000000001</v>
      </c>
      <c r="K38" s="52">
        <v>10.177937</v>
      </c>
      <c r="L38" s="52">
        <v>20.382653000000001</v>
      </c>
      <c r="M38" s="52">
        <v>14.638816000000002</v>
      </c>
      <c r="N38" s="52">
        <v>31.546341999999996</v>
      </c>
      <c r="O38" s="52">
        <v>26.301210000000001</v>
      </c>
      <c r="P38" s="52">
        <v>53.2</v>
      </c>
      <c r="Q38" s="52">
        <v>190</v>
      </c>
      <c r="R38" s="52">
        <v>179.36748699999998</v>
      </c>
      <c r="S38" s="52">
        <v>1135.2339999999999</v>
      </c>
      <c r="T38" s="61">
        <v>353.34620000000007</v>
      </c>
    </row>
    <row r="39" spans="2:20" x14ac:dyDescent="0.2">
      <c r="B39" s="45" t="s">
        <v>59</v>
      </c>
      <c r="C39" s="20">
        <v>19.310409</v>
      </c>
      <c r="D39" s="20">
        <v>18.663477</v>
      </c>
      <c r="E39" s="20">
        <v>31.329674000000001</v>
      </c>
      <c r="F39" s="20">
        <v>39.945013000000003</v>
      </c>
      <c r="G39" s="20">
        <v>6.060854</v>
      </c>
      <c r="H39" s="27">
        <v>4.4580020000000005</v>
      </c>
      <c r="I39" s="20">
        <v>3.978818</v>
      </c>
      <c r="J39" s="20">
        <v>0.211589</v>
      </c>
      <c r="K39" s="52">
        <v>1</v>
      </c>
      <c r="L39" s="52">
        <v>0</v>
      </c>
      <c r="M39" s="52">
        <v>0</v>
      </c>
      <c r="N39" s="52">
        <v>2.3716350000000004</v>
      </c>
      <c r="O39" s="52">
        <v>0</v>
      </c>
      <c r="P39" s="52">
        <v>9.6</v>
      </c>
      <c r="Q39" s="52">
        <v>19.600000000000001</v>
      </c>
      <c r="R39" s="52">
        <v>69.621256000000002</v>
      </c>
      <c r="S39" s="52">
        <v>0</v>
      </c>
      <c r="T39" s="61">
        <v>0</v>
      </c>
    </row>
    <row r="40" spans="2:20" x14ac:dyDescent="0.2">
      <c r="B40" s="38" t="s">
        <v>46</v>
      </c>
      <c r="C40" s="5">
        <v>1083.5287939999998</v>
      </c>
      <c r="D40" s="5">
        <v>1468.659343</v>
      </c>
      <c r="E40" s="5">
        <v>1284.791037</v>
      </c>
      <c r="F40" s="5">
        <v>1350.90417</v>
      </c>
      <c r="G40" s="5">
        <v>514.229919</v>
      </c>
      <c r="H40" s="23">
        <v>454.02866499999993</v>
      </c>
      <c r="I40" s="5">
        <v>400.95869299999993</v>
      </c>
      <c r="J40" s="5">
        <v>0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  <c r="P40" s="51">
        <v>0</v>
      </c>
      <c r="Q40" s="51">
        <v>2222.4</v>
      </c>
      <c r="R40" s="51">
        <v>3555.0436690000006</v>
      </c>
      <c r="S40" s="51">
        <v>3642.7719999999999</v>
      </c>
      <c r="T40" s="60">
        <f>+T41+T44</f>
        <v>3829.3799089999998</v>
      </c>
    </row>
    <row r="41" spans="2:20" x14ac:dyDescent="0.2">
      <c r="B41" s="42" t="s">
        <v>60</v>
      </c>
      <c r="C41" s="5">
        <v>672.95534799999996</v>
      </c>
      <c r="D41" s="5">
        <v>960.439393</v>
      </c>
      <c r="E41" s="5">
        <v>951.156924</v>
      </c>
      <c r="F41" s="5">
        <v>1056.641063</v>
      </c>
      <c r="G41" s="5">
        <v>397.69896399999999</v>
      </c>
      <c r="H41" s="23">
        <v>424.29757199999995</v>
      </c>
      <c r="I41" s="5">
        <v>400.95869299999993</v>
      </c>
      <c r="J41" s="5">
        <v>0</v>
      </c>
      <c r="K41" s="51">
        <f>+K42+K43</f>
        <v>0</v>
      </c>
      <c r="L41" s="51">
        <f t="shared" ref="L41:T41" si="9">+L42+L43</f>
        <v>0</v>
      </c>
      <c r="M41" s="51">
        <f t="shared" si="9"/>
        <v>0</v>
      </c>
      <c r="N41" s="51">
        <f t="shared" si="9"/>
        <v>0</v>
      </c>
      <c r="O41" s="51">
        <f t="shared" si="9"/>
        <v>0</v>
      </c>
      <c r="P41" s="51">
        <f t="shared" si="9"/>
        <v>0</v>
      </c>
      <c r="Q41" s="51">
        <f t="shared" si="9"/>
        <v>2222.3999999999996</v>
      </c>
      <c r="R41" s="51">
        <f t="shared" si="9"/>
        <v>3555.0436690000006</v>
      </c>
      <c r="S41" s="51">
        <f t="shared" si="9"/>
        <v>3642.7710000000002</v>
      </c>
      <c r="T41" s="51">
        <f t="shared" si="9"/>
        <v>3829.3799089999998</v>
      </c>
    </row>
    <row r="42" spans="2:20" x14ac:dyDescent="0.2">
      <c r="B42" s="47" t="s">
        <v>62</v>
      </c>
      <c r="C42" s="6">
        <v>57.610045</v>
      </c>
      <c r="D42" s="6">
        <v>75.253249999999994</v>
      </c>
      <c r="E42" s="6">
        <v>79.113163999999998</v>
      </c>
      <c r="F42" s="6">
        <v>99.395234000000002</v>
      </c>
      <c r="G42" s="6">
        <v>87.719230999999994</v>
      </c>
      <c r="H42" s="24">
        <v>0.51761299999999999</v>
      </c>
      <c r="I42" s="6">
        <v>0</v>
      </c>
      <c r="J42" s="6">
        <v>0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v>1481.6</v>
      </c>
      <c r="R42" s="52">
        <v>2371.5962470000004</v>
      </c>
      <c r="S42" s="52">
        <v>2428.5140000000001</v>
      </c>
      <c r="T42" s="61">
        <v>2552.9200089999999</v>
      </c>
    </row>
    <row r="43" spans="2:20" x14ac:dyDescent="0.2">
      <c r="B43" s="47" t="s">
        <v>63</v>
      </c>
      <c r="C43" s="6">
        <v>615.34530299999994</v>
      </c>
      <c r="D43" s="6">
        <v>885.18614300000002</v>
      </c>
      <c r="E43" s="6">
        <v>872.04376000000002</v>
      </c>
      <c r="F43" s="6">
        <v>957.24582899999996</v>
      </c>
      <c r="G43" s="6">
        <v>309.97973300000001</v>
      </c>
      <c r="H43" s="24">
        <v>423.77995899999996</v>
      </c>
      <c r="I43" s="6">
        <v>400.95869299999993</v>
      </c>
      <c r="J43" s="6">
        <v>0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740.8</v>
      </c>
      <c r="R43" s="52">
        <v>1183.447422</v>
      </c>
      <c r="S43" s="52">
        <v>1214.2570000000001</v>
      </c>
      <c r="T43" s="61">
        <v>1276.4598999999998</v>
      </c>
    </row>
    <row r="44" spans="2:20" x14ac:dyDescent="0.2">
      <c r="B44" s="42" t="s">
        <v>61</v>
      </c>
      <c r="C44" s="5">
        <v>410.57344599999999</v>
      </c>
      <c r="D44" s="5">
        <v>508.21994999999998</v>
      </c>
      <c r="E44" s="5">
        <v>333.63411299999996</v>
      </c>
      <c r="F44" s="5">
        <v>294.26310699999999</v>
      </c>
      <c r="G44" s="5">
        <v>116.53095499999999</v>
      </c>
      <c r="H44" s="23">
        <v>29.731093000000001</v>
      </c>
      <c r="I44" s="5">
        <v>0</v>
      </c>
      <c r="J44" s="5">
        <v>0</v>
      </c>
      <c r="K44" s="51">
        <f>+K45+K46</f>
        <v>0</v>
      </c>
      <c r="L44" s="51">
        <f t="shared" ref="L44:T44" si="10">+L45+L46</f>
        <v>0</v>
      </c>
      <c r="M44" s="51">
        <f t="shared" si="10"/>
        <v>0</v>
      </c>
      <c r="N44" s="51">
        <f t="shared" si="10"/>
        <v>0</v>
      </c>
      <c r="O44" s="51">
        <f t="shared" si="10"/>
        <v>0</v>
      </c>
      <c r="P44" s="51">
        <f t="shared" si="10"/>
        <v>0</v>
      </c>
      <c r="Q44" s="51">
        <f t="shared" si="10"/>
        <v>0</v>
      </c>
      <c r="R44" s="51">
        <f t="shared" si="10"/>
        <v>0</v>
      </c>
      <c r="S44" s="51">
        <f t="shared" si="10"/>
        <v>0</v>
      </c>
      <c r="T44" s="51">
        <f t="shared" si="10"/>
        <v>0</v>
      </c>
    </row>
    <row r="45" spans="2:20" x14ac:dyDescent="0.2">
      <c r="B45" s="47" t="s">
        <v>62</v>
      </c>
      <c r="C45" s="6">
        <v>69.254221000000001</v>
      </c>
      <c r="D45" s="6">
        <v>98.918656999999996</v>
      </c>
      <c r="E45" s="6">
        <v>70.155378999999996</v>
      </c>
      <c r="F45" s="6">
        <v>54.924165000000002</v>
      </c>
      <c r="G45" s="6">
        <v>31.255461</v>
      </c>
      <c r="H45" s="24">
        <v>6.9744270000000004</v>
      </c>
      <c r="I45" s="6">
        <v>0</v>
      </c>
      <c r="J45" s="6">
        <v>0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60">
        <v>0</v>
      </c>
    </row>
    <row r="46" spans="2:20" x14ac:dyDescent="0.2">
      <c r="B46" s="47" t="s">
        <v>63</v>
      </c>
      <c r="C46" s="6">
        <v>341.31922500000002</v>
      </c>
      <c r="D46" s="6">
        <v>409.30129299999999</v>
      </c>
      <c r="E46" s="6">
        <v>263.47873399999997</v>
      </c>
      <c r="F46" s="6">
        <v>239.338942</v>
      </c>
      <c r="G46" s="6">
        <v>85.275493999999995</v>
      </c>
      <c r="H46" s="24">
        <v>22.756665999999999</v>
      </c>
      <c r="I46" s="6">
        <v>0</v>
      </c>
      <c r="J46" s="6">
        <v>0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60">
        <v>0</v>
      </c>
    </row>
    <row r="47" spans="2:20" x14ac:dyDescent="0.2">
      <c r="B47" s="38" t="s">
        <v>22</v>
      </c>
      <c r="C47" s="5">
        <v>97.48263399999999</v>
      </c>
      <c r="D47" s="5">
        <v>150.968041</v>
      </c>
      <c r="E47" s="5">
        <v>165.30634699999999</v>
      </c>
      <c r="F47" s="5">
        <v>210.00675800000002</v>
      </c>
      <c r="G47" s="5">
        <v>141.30000000000001</v>
      </c>
      <c r="H47" s="23">
        <v>76.2</v>
      </c>
      <c r="I47" s="5">
        <v>123.7</v>
      </c>
      <c r="J47" s="5">
        <v>42.2</v>
      </c>
      <c r="K47" s="51">
        <f>+K48+K49</f>
        <v>17.494658999999999</v>
      </c>
      <c r="L47" s="51">
        <f t="shared" ref="L47:T47" si="11">+L48+L49</f>
        <v>52.444061000000005</v>
      </c>
      <c r="M47" s="51">
        <f t="shared" si="11"/>
        <v>47.704757999999998</v>
      </c>
      <c r="N47" s="51">
        <f t="shared" si="11"/>
        <v>33.593805000000003</v>
      </c>
      <c r="O47" s="51">
        <f t="shared" si="11"/>
        <v>29.107163</v>
      </c>
      <c r="P47" s="51">
        <f t="shared" si="11"/>
        <v>282.2</v>
      </c>
      <c r="Q47" s="51">
        <f t="shared" si="11"/>
        <v>622.9</v>
      </c>
      <c r="R47" s="51">
        <f t="shared" si="11"/>
        <v>90.230565000000013</v>
      </c>
      <c r="S47" s="51">
        <f t="shared" si="11"/>
        <v>212.71800000000002</v>
      </c>
      <c r="T47" s="51">
        <f t="shared" si="11"/>
        <v>342.85458600000004</v>
      </c>
    </row>
    <row r="48" spans="2:20" x14ac:dyDescent="0.2">
      <c r="B48" s="42" t="s">
        <v>12</v>
      </c>
      <c r="C48" s="6">
        <v>42.551938999999997</v>
      </c>
      <c r="D48" s="6">
        <v>62.136253000000004</v>
      </c>
      <c r="E48" s="6">
        <v>80.106909000000002</v>
      </c>
      <c r="F48" s="6">
        <v>94.570829000000003</v>
      </c>
      <c r="G48" s="6">
        <v>127.268826</v>
      </c>
      <c r="H48" s="24">
        <v>63.076319999999988</v>
      </c>
      <c r="I48" s="6">
        <v>111.26092800000001</v>
      </c>
      <c r="J48" s="6">
        <v>36.218736</v>
      </c>
      <c r="K48" s="52">
        <v>11.994659</v>
      </c>
      <c r="L48" s="52">
        <v>27.944061000000001</v>
      </c>
      <c r="M48" s="52">
        <v>21.904758000000001</v>
      </c>
      <c r="N48" s="52">
        <v>19.893805000000004</v>
      </c>
      <c r="O48" s="52">
        <v>20.842535999999999</v>
      </c>
      <c r="P48" s="52">
        <v>23.2</v>
      </c>
      <c r="Q48" s="52">
        <v>240.4</v>
      </c>
      <c r="R48" s="52">
        <v>61.144020000000005</v>
      </c>
      <c r="S48" s="52">
        <v>71.156999999999996</v>
      </c>
      <c r="T48" s="60">
        <v>229.97716000000005</v>
      </c>
    </row>
    <row r="49" spans="2:20" x14ac:dyDescent="0.2">
      <c r="B49" s="42" t="s">
        <v>13</v>
      </c>
      <c r="C49" s="5">
        <v>5.9039270000000004</v>
      </c>
      <c r="D49" s="5">
        <v>10.035788</v>
      </c>
      <c r="E49" s="5">
        <v>10.681813</v>
      </c>
      <c r="F49" s="5">
        <v>11.070930000000001</v>
      </c>
      <c r="G49" s="5">
        <v>14</v>
      </c>
      <c r="H49" s="23">
        <v>13.2</v>
      </c>
      <c r="I49" s="5">
        <v>12.4</v>
      </c>
      <c r="J49" s="5">
        <v>6</v>
      </c>
      <c r="K49" s="51">
        <v>5.5</v>
      </c>
      <c r="L49" s="51">
        <v>24.5</v>
      </c>
      <c r="M49" s="51">
        <v>25.8</v>
      </c>
      <c r="N49" s="51">
        <v>13.7</v>
      </c>
      <c r="O49" s="51">
        <v>8.2646270000000008</v>
      </c>
      <c r="P49" s="51">
        <v>259</v>
      </c>
      <c r="Q49" s="51">
        <v>382.5</v>
      </c>
      <c r="R49" s="51">
        <v>29.086545000000001</v>
      </c>
      <c r="S49" s="51">
        <v>141.56100000000001</v>
      </c>
      <c r="T49" s="60">
        <v>112.877426</v>
      </c>
    </row>
    <row r="50" spans="2:20" x14ac:dyDescent="0.2">
      <c r="B50" s="40" t="s">
        <v>51</v>
      </c>
      <c r="C50" s="6"/>
      <c r="D50" s="6"/>
      <c r="E50" s="6"/>
      <c r="F50" s="6"/>
      <c r="G50" s="6"/>
      <c r="H50" s="24"/>
      <c r="I50" s="5">
        <v>12.4</v>
      </c>
      <c r="J50" s="5">
        <v>6</v>
      </c>
      <c r="K50" s="51">
        <v>5.5</v>
      </c>
      <c r="L50" s="51">
        <v>24.5</v>
      </c>
      <c r="M50" s="51">
        <v>25.8</v>
      </c>
      <c r="N50" s="51">
        <v>13.7</v>
      </c>
      <c r="O50" s="51">
        <v>8.2646270000000008</v>
      </c>
      <c r="P50" s="51">
        <v>259</v>
      </c>
      <c r="Q50" s="51">
        <v>382.5</v>
      </c>
      <c r="R50" s="51">
        <v>29.086545000000001</v>
      </c>
      <c r="S50" s="51">
        <v>0</v>
      </c>
      <c r="T50" s="60">
        <v>0</v>
      </c>
    </row>
    <row r="51" spans="2:20" x14ac:dyDescent="0.2">
      <c r="B51" s="38" t="s">
        <v>30</v>
      </c>
      <c r="C51" s="5">
        <v>26.442285999999999</v>
      </c>
      <c r="D51" s="5">
        <v>61.975392999999997</v>
      </c>
      <c r="E51" s="5">
        <v>71.598605000000006</v>
      </c>
      <c r="F51" s="5">
        <v>37.879334999999998</v>
      </c>
      <c r="G51" s="5">
        <v>40.182798999999996</v>
      </c>
      <c r="H51" s="23">
        <v>26.042300000000001</v>
      </c>
      <c r="I51" s="5">
        <v>18.820577999999994</v>
      </c>
      <c r="J51" s="5">
        <v>23.238251000000002</v>
      </c>
      <c r="K51" s="51">
        <f>+K52+K53</f>
        <v>15.503508</v>
      </c>
      <c r="L51" s="51">
        <f t="shared" ref="L51:T51" si="12">+L52+L53</f>
        <v>15.285532999999999</v>
      </c>
      <c r="M51" s="51">
        <f t="shared" si="12"/>
        <v>7.5173599999999992</v>
      </c>
      <c r="N51" s="51">
        <f t="shared" si="12"/>
        <v>7.3283659999999999</v>
      </c>
      <c r="O51" s="51">
        <f t="shared" si="12"/>
        <v>5.2361909999999998</v>
      </c>
      <c r="P51" s="51">
        <f t="shared" si="12"/>
        <v>13.8</v>
      </c>
      <c r="Q51" s="51">
        <f t="shared" si="12"/>
        <v>67.599999999999994</v>
      </c>
      <c r="R51" s="51">
        <f t="shared" si="12"/>
        <v>77.109670000000008</v>
      </c>
      <c r="S51" s="51">
        <f t="shared" si="12"/>
        <v>41.137999999999998</v>
      </c>
      <c r="T51" s="51">
        <f t="shared" si="12"/>
        <v>51.581411000000003</v>
      </c>
    </row>
    <row r="52" spans="2:20" x14ac:dyDescent="0.2">
      <c r="B52" s="42" t="s">
        <v>14</v>
      </c>
      <c r="C52" s="6">
        <v>0</v>
      </c>
      <c r="D52" s="6">
        <v>0</v>
      </c>
      <c r="E52" s="6">
        <v>0</v>
      </c>
      <c r="F52" s="6">
        <v>0.11</v>
      </c>
      <c r="G52" s="6">
        <v>7.4737999999999998</v>
      </c>
      <c r="H52" s="24">
        <v>0</v>
      </c>
      <c r="I52" s="6">
        <v>0</v>
      </c>
      <c r="J52" s="6">
        <v>0.184782</v>
      </c>
      <c r="K52" s="52">
        <v>0.55108599999999996</v>
      </c>
      <c r="L52" s="52">
        <v>0</v>
      </c>
      <c r="M52" s="52">
        <v>0</v>
      </c>
      <c r="N52" s="52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60">
        <v>0</v>
      </c>
    </row>
    <row r="53" spans="2:20" x14ac:dyDescent="0.2">
      <c r="B53" s="42" t="s">
        <v>11</v>
      </c>
      <c r="C53" s="6">
        <v>26.442285999999999</v>
      </c>
      <c r="D53" s="6">
        <v>61.975392999999997</v>
      </c>
      <c r="E53" s="6">
        <v>71.598605000000006</v>
      </c>
      <c r="F53" s="6">
        <v>37.769334999999998</v>
      </c>
      <c r="G53" s="6">
        <v>32.708998999999999</v>
      </c>
      <c r="H53" s="24">
        <v>26.042300000000001</v>
      </c>
      <c r="I53" s="6">
        <v>18.820577999999994</v>
      </c>
      <c r="J53" s="6">
        <v>23.053469</v>
      </c>
      <c r="K53" s="52">
        <v>14.952422</v>
      </c>
      <c r="L53" s="52">
        <v>15.285532999999999</v>
      </c>
      <c r="M53" s="52">
        <v>7.5173599999999992</v>
      </c>
      <c r="N53" s="52">
        <v>7.3283659999999999</v>
      </c>
      <c r="O53" s="52">
        <v>5.2361909999999998</v>
      </c>
      <c r="P53" s="52">
        <v>13.8</v>
      </c>
      <c r="Q53" s="51">
        <v>67.599999999999994</v>
      </c>
      <c r="R53" s="51">
        <v>77.109670000000008</v>
      </c>
      <c r="S53" s="54">
        <v>41.137999999999998</v>
      </c>
      <c r="T53" s="60">
        <v>51.581411000000003</v>
      </c>
    </row>
    <row r="54" spans="2:20" x14ac:dyDescent="0.2">
      <c r="B54" s="38" t="s">
        <v>31</v>
      </c>
      <c r="C54" s="6">
        <v>4.2945791393531871E-2</v>
      </c>
      <c r="D54" s="6">
        <v>-2.9193298032214401E-2</v>
      </c>
      <c r="E54" s="6">
        <v>29.785496133447065</v>
      </c>
      <c r="F54" s="6">
        <v>0</v>
      </c>
      <c r="G54" s="6">
        <v>-37.362538047999998</v>
      </c>
      <c r="H54" s="24">
        <v>-18.424835085000083</v>
      </c>
      <c r="I54" s="6">
        <v>123.5136148464</v>
      </c>
      <c r="J54" s="6">
        <v>10.379153216400001</v>
      </c>
      <c r="K54" s="52">
        <v>-141.6</v>
      </c>
      <c r="L54" s="52">
        <v>-85.59427556</v>
      </c>
      <c r="M54" s="52">
        <v>-40.874072039999994</v>
      </c>
      <c r="N54" s="52">
        <v>-46.889212949999994</v>
      </c>
      <c r="O54" s="52">
        <v>-41.1</v>
      </c>
      <c r="P54" s="52">
        <v>220.1</v>
      </c>
      <c r="Q54" s="52">
        <v>-73.400000000000006</v>
      </c>
      <c r="R54" s="52">
        <v>801.32103226999982</v>
      </c>
      <c r="S54" s="52">
        <v>3184.0160000000001</v>
      </c>
      <c r="T54" s="62">
        <v>-620.9</v>
      </c>
    </row>
    <row r="55" spans="2:20" x14ac:dyDescent="0.2">
      <c r="B55" s="38"/>
      <c r="C55" s="6"/>
      <c r="D55" s="6"/>
      <c r="E55" s="6"/>
      <c r="F55" s="6"/>
      <c r="G55" s="6"/>
      <c r="H55" s="24"/>
      <c r="I55" s="6"/>
      <c r="J55" s="6"/>
      <c r="K55" s="52"/>
      <c r="L55" s="52"/>
      <c r="M55" s="52"/>
      <c r="N55" s="52"/>
      <c r="O55" s="52"/>
      <c r="P55" s="52"/>
      <c r="Q55" s="52"/>
      <c r="R55" s="52"/>
      <c r="S55" s="52"/>
      <c r="T55" s="59"/>
    </row>
    <row r="56" spans="2:20" x14ac:dyDescent="0.2">
      <c r="B56" s="28" t="s">
        <v>32</v>
      </c>
      <c r="C56" s="3">
        <v>599.78489254412261</v>
      </c>
      <c r="D56" s="3">
        <v>721.5063516052968</v>
      </c>
      <c r="E56" s="3">
        <v>902.39631320314595</v>
      </c>
      <c r="F56" s="3">
        <v>805.45550200000002</v>
      </c>
      <c r="G56" s="3">
        <v>277.26027800000003</v>
      </c>
      <c r="H56" s="21">
        <v>156.441103</v>
      </c>
      <c r="I56" s="3">
        <v>108.190896</v>
      </c>
      <c r="J56" s="3">
        <v>87.331783000000001</v>
      </c>
      <c r="K56" s="50">
        <f>+K57+K58</f>
        <v>92.343861000000004</v>
      </c>
      <c r="L56" s="50">
        <f t="shared" ref="L56:T56" si="13">+L57+L58</f>
        <v>102.40750299999999</v>
      </c>
      <c r="M56" s="50">
        <f t="shared" si="13"/>
        <v>55.488160000000008</v>
      </c>
      <c r="N56" s="50">
        <f t="shared" si="13"/>
        <v>59.023438999999996</v>
      </c>
      <c r="O56" s="50">
        <f t="shared" si="13"/>
        <v>91.172641999999996</v>
      </c>
      <c r="P56" s="50">
        <f t="shared" si="13"/>
        <v>91.9</v>
      </c>
      <c r="Q56" s="50">
        <f t="shared" si="13"/>
        <v>1066.0999999999999</v>
      </c>
      <c r="R56" s="50">
        <f t="shared" si="13"/>
        <v>2388.2911959999997</v>
      </c>
      <c r="S56" s="50">
        <f t="shared" si="13"/>
        <v>1409.501</v>
      </c>
      <c r="T56" s="50">
        <f t="shared" si="13"/>
        <v>1183.9937119999997</v>
      </c>
    </row>
    <row r="57" spans="2:20" x14ac:dyDescent="0.2">
      <c r="B57" s="38" t="s">
        <v>15</v>
      </c>
      <c r="C57" s="6">
        <v>597.73335754412267</v>
      </c>
      <c r="D57" s="6">
        <v>718.0887526052968</v>
      </c>
      <c r="E57" s="6">
        <v>898.79541920314591</v>
      </c>
      <c r="F57" s="6">
        <v>805.12298399999997</v>
      </c>
      <c r="G57" s="6">
        <v>275.41731800000002</v>
      </c>
      <c r="H57" s="24">
        <v>154.58543900000001</v>
      </c>
      <c r="I57" s="6">
        <v>108.190896</v>
      </c>
      <c r="J57" s="6">
        <v>86.985420000000005</v>
      </c>
      <c r="K57" s="52">
        <v>91.037861000000007</v>
      </c>
      <c r="L57" s="52">
        <v>88.478229999999996</v>
      </c>
      <c r="M57" s="52">
        <v>53.696613000000006</v>
      </c>
      <c r="N57" s="52">
        <v>57.929986999999997</v>
      </c>
      <c r="O57" s="52">
        <v>89.274878999999999</v>
      </c>
      <c r="P57" s="52">
        <v>88.7</v>
      </c>
      <c r="Q57" s="52">
        <v>1066.0999999999999</v>
      </c>
      <c r="R57" s="52">
        <v>2388.2911959999997</v>
      </c>
      <c r="S57" s="52">
        <v>1338.8009999999999</v>
      </c>
      <c r="T57" s="60">
        <v>1183.5577469999998</v>
      </c>
    </row>
    <row r="58" spans="2:20" x14ac:dyDescent="0.2">
      <c r="B58" s="38" t="s">
        <v>47</v>
      </c>
      <c r="C58" s="6">
        <v>2.0515349999999999</v>
      </c>
      <c r="D58" s="6">
        <v>3.4175990000000001</v>
      </c>
      <c r="E58" s="6">
        <v>3.6008939999999998</v>
      </c>
      <c r="F58" s="6">
        <v>0.33251799999999998</v>
      </c>
      <c r="G58" s="6">
        <v>1.8429599999999999</v>
      </c>
      <c r="H58" s="24">
        <v>1.855664</v>
      </c>
      <c r="I58" s="6">
        <v>0</v>
      </c>
      <c r="J58" s="6">
        <v>0.34636299999999998</v>
      </c>
      <c r="K58" s="52">
        <v>1.306</v>
      </c>
      <c r="L58" s="52">
        <v>13.929273</v>
      </c>
      <c r="M58" s="52">
        <v>1.791547</v>
      </c>
      <c r="N58" s="52">
        <v>1.0934520000000001</v>
      </c>
      <c r="O58" s="52">
        <v>1.8977630000000001</v>
      </c>
      <c r="P58" s="52">
        <v>3.2</v>
      </c>
      <c r="Q58" s="52">
        <v>0</v>
      </c>
      <c r="R58" s="52">
        <v>0</v>
      </c>
      <c r="S58" s="52">
        <v>70.7</v>
      </c>
      <c r="T58" s="60">
        <v>0.43596499999999999</v>
      </c>
    </row>
    <row r="59" spans="2:20" x14ac:dyDescent="0.2">
      <c r="B59" s="41"/>
      <c r="C59" s="6"/>
      <c r="D59" s="6"/>
      <c r="E59" s="6"/>
      <c r="F59" s="6"/>
      <c r="G59" s="6"/>
      <c r="H59" s="24"/>
      <c r="I59" s="6"/>
      <c r="J59" s="6"/>
      <c r="K59" s="52"/>
      <c r="L59" s="52"/>
      <c r="M59" s="52"/>
      <c r="N59" s="52"/>
      <c r="O59" s="52"/>
      <c r="P59" s="52"/>
      <c r="Q59" s="52"/>
      <c r="R59" s="52"/>
      <c r="S59" s="52"/>
      <c r="T59" s="60"/>
    </row>
    <row r="60" spans="2:20" x14ac:dyDescent="0.2">
      <c r="B60" s="30" t="s">
        <v>41</v>
      </c>
      <c r="C60" s="3">
        <v>338.42868820860667</v>
      </c>
      <c r="D60" s="3">
        <v>547.75539025654234</v>
      </c>
      <c r="E60" s="3">
        <v>539.1948439722637</v>
      </c>
      <c r="F60" s="3">
        <v>386.74212099999932</v>
      </c>
      <c r="G60" s="3">
        <v>323.89999999999998</v>
      </c>
      <c r="H60" s="21">
        <v>-193.9</v>
      </c>
      <c r="I60" s="3">
        <v>19.399999999999999</v>
      </c>
      <c r="J60" s="3">
        <v>147.6</v>
      </c>
      <c r="K60" s="50">
        <v>300.2</v>
      </c>
      <c r="L60" s="50">
        <v>112.8</v>
      </c>
      <c r="M60" s="50">
        <v>-63.3</v>
      </c>
      <c r="N60" s="50">
        <v>125.5</v>
      </c>
      <c r="O60" s="50">
        <v>109.3</v>
      </c>
      <c r="P60" s="50">
        <v>984.2</v>
      </c>
      <c r="Q60" s="50">
        <v>475.8</v>
      </c>
      <c r="R60" s="50">
        <v>5969.7366182299993</v>
      </c>
      <c r="S60" s="50">
        <f>+S8-S26</f>
        <v>2583.6630000000005</v>
      </c>
      <c r="T60" s="66">
        <f>+T8-T26</f>
        <v>4050.553189376009</v>
      </c>
    </row>
    <row r="61" spans="2:20" x14ac:dyDescent="0.2">
      <c r="B61" s="31" t="s">
        <v>42</v>
      </c>
      <c r="C61" s="8">
        <v>-225.51348689860242</v>
      </c>
      <c r="D61" s="8">
        <v>-166.08812834875425</v>
      </c>
      <c r="E61" s="8">
        <v>-302.66431223088239</v>
      </c>
      <c r="F61" s="8">
        <v>-313.02247800000077</v>
      </c>
      <c r="G61" s="8">
        <v>132.66680699999915</v>
      </c>
      <c r="H61" s="25">
        <v>-295.7894380000007</v>
      </c>
      <c r="I61" s="8">
        <v>-40.337849999999435</v>
      </c>
      <c r="J61" s="8">
        <v>99.411560089999995</v>
      </c>
      <c r="K61" s="50">
        <v>233.22549286419999</v>
      </c>
      <c r="L61" s="50">
        <v>36.092827749999998</v>
      </c>
      <c r="M61" s="50">
        <v>-100.66710054999885</v>
      </c>
      <c r="N61" s="50">
        <v>87.796460599999932</v>
      </c>
      <c r="O61" s="50">
        <v>43.1</v>
      </c>
      <c r="P61" s="50">
        <v>947</v>
      </c>
      <c r="Q61" s="50">
        <v>-449</v>
      </c>
      <c r="R61" s="50">
        <v>3928.0088052300016</v>
      </c>
      <c r="S61" s="50">
        <f>+S6-S24</f>
        <v>1503.3619999999974</v>
      </c>
      <c r="T61" s="66">
        <f>+T6-T24</f>
        <v>3071.8165533760111</v>
      </c>
    </row>
    <row r="62" spans="2:20" x14ac:dyDescent="0.2">
      <c r="B62" s="7"/>
      <c r="C62" s="8"/>
      <c r="D62" s="8"/>
      <c r="E62" s="8"/>
      <c r="F62" s="8"/>
      <c r="G62" s="8"/>
      <c r="H62" s="25"/>
      <c r="I62" s="8"/>
      <c r="J62" s="8"/>
      <c r="K62" s="8"/>
      <c r="L62" s="8"/>
      <c r="M62" s="8"/>
      <c r="N62" s="8"/>
      <c r="O62" s="8"/>
      <c r="P62" s="8"/>
      <c r="Q62" s="8"/>
      <c r="R62" s="8"/>
      <c r="S62" s="50"/>
      <c r="T62" s="67"/>
    </row>
    <row r="63" spans="2:20" x14ac:dyDescent="0.2">
      <c r="B63" s="32" t="s">
        <v>16</v>
      </c>
      <c r="C63" s="33">
        <v>225.51348489860277</v>
      </c>
      <c r="D63" s="33">
        <v>166.08818234875443</v>
      </c>
      <c r="E63" s="33">
        <v>302.66349619230772</v>
      </c>
      <c r="F63" s="33">
        <v>313.02420099999995</v>
      </c>
      <c r="G63" s="33">
        <v>-132.66680700000001</v>
      </c>
      <c r="H63" s="34">
        <v>295.78943799999996</v>
      </c>
      <c r="I63" s="33">
        <v>40.337849999999975</v>
      </c>
      <c r="J63" s="33">
        <v>-99.411560089999995</v>
      </c>
      <c r="K63" s="33">
        <v>-233.22549286419999</v>
      </c>
      <c r="L63" s="33">
        <v>-36.092827749999998</v>
      </c>
      <c r="M63" s="33">
        <v>100.66710054999999</v>
      </c>
      <c r="N63" s="33">
        <v>-87.796460599999961</v>
      </c>
      <c r="O63" s="33">
        <v>-43.1</v>
      </c>
      <c r="P63" s="33">
        <v>-947</v>
      </c>
      <c r="Q63" s="33">
        <v>449</v>
      </c>
      <c r="R63" s="49">
        <v>-3928.0088052300016</v>
      </c>
      <c r="S63" s="49">
        <f>+S64+S70</f>
        <v>-1503.3630000000001</v>
      </c>
      <c r="T63" s="49">
        <f>+T64+T70</f>
        <v>-3071.8318690000001</v>
      </c>
    </row>
    <row r="64" spans="2:20" x14ac:dyDescent="0.2">
      <c r="B64" s="28" t="s">
        <v>33</v>
      </c>
      <c r="C64" s="3">
        <v>116.1018</v>
      </c>
      <c r="D64" s="3">
        <v>204.26507999999998</v>
      </c>
      <c r="E64" s="3">
        <v>340.2122</v>
      </c>
      <c r="F64" s="3">
        <v>332.54009999999994</v>
      </c>
      <c r="G64" s="3">
        <v>-40.158100000000005</v>
      </c>
      <c r="H64" s="21">
        <v>33.373999999999988</v>
      </c>
      <c r="I64" s="3">
        <v>34.204880000000003</v>
      </c>
      <c r="J64" s="3">
        <v>17.0702</v>
      </c>
      <c r="K64" s="3">
        <v>13.9681227</v>
      </c>
      <c r="L64" s="3">
        <v>-58.969713849999998</v>
      </c>
      <c r="M64" s="3">
        <v>-9.949012450000005</v>
      </c>
      <c r="N64" s="3">
        <v>-49.318814599999996</v>
      </c>
      <c r="O64" s="3">
        <v>54.2</v>
      </c>
      <c r="P64" s="3">
        <v>449.3</v>
      </c>
      <c r="Q64" s="3">
        <v>326.89999999999998</v>
      </c>
      <c r="R64" s="3">
        <v>445.53553799999986</v>
      </c>
      <c r="S64" s="50">
        <v>-604.70500000000004</v>
      </c>
      <c r="T64" s="66">
        <f>-1355.078396</f>
        <v>-1355.0783960000001</v>
      </c>
    </row>
    <row r="65" spans="2:20" x14ac:dyDescent="0.2">
      <c r="B65" s="38" t="s">
        <v>34</v>
      </c>
      <c r="C65" s="6">
        <v>221.9958</v>
      </c>
      <c r="D65" s="6">
        <v>278.392</v>
      </c>
      <c r="E65" s="6">
        <v>376.90210000000002</v>
      </c>
      <c r="F65" s="6">
        <v>340.22579999999999</v>
      </c>
      <c r="G65" s="6">
        <v>63.255499999999998</v>
      </c>
      <c r="H65" s="24">
        <v>43.9285</v>
      </c>
      <c r="I65" s="6">
        <v>45.99</v>
      </c>
      <c r="J65" s="6">
        <v>37.124569999999999</v>
      </c>
      <c r="K65" s="6">
        <v>32.841977559999997</v>
      </c>
      <c r="L65" s="6">
        <v>14.16743949</v>
      </c>
      <c r="M65" s="6">
        <v>0</v>
      </c>
      <c r="N65" s="6">
        <v>5.5881091199999995</v>
      </c>
      <c r="O65" s="6">
        <v>182.7</v>
      </c>
      <c r="P65" s="6">
        <v>922.3</v>
      </c>
      <c r="Q65" s="6">
        <v>929.1</v>
      </c>
      <c r="R65" s="6">
        <v>1650.2350976999999</v>
      </c>
      <c r="S65" s="52">
        <v>418.45600000000002</v>
      </c>
      <c r="T65" s="67">
        <v>613.07463699999994</v>
      </c>
    </row>
    <row r="66" spans="2:20" x14ac:dyDescent="0.2">
      <c r="B66" s="38" t="s">
        <v>35</v>
      </c>
      <c r="C66" s="6">
        <v>-46.427999999999997</v>
      </c>
      <c r="D66" s="6">
        <v>-50.573360000000001</v>
      </c>
      <c r="E66" s="6">
        <v>-50.997900000000001</v>
      </c>
      <c r="F66" s="6">
        <v>-122.889</v>
      </c>
      <c r="G66" s="6">
        <v>-103.4136</v>
      </c>
      <c r="H66" s="24">
        <v>-10.554500000000013</v>
      </c>
      <c r="I66" s="6">
        <v>-11.785119999999999</v>
      </c>
      <c r="J66" s="6">
        <v>-20.054369999999999</v>
      </c>
      <c r="K66" s="6">
        <v>-18.873854860000002</v>
      </c>
      <c r="L66" s="6">
        <v>-73.137153339999998</v>
      </c>
      <c r="M66" s="6">
        <v>-9.949012450000005</v>
      </c>
      <c r="N66" s="6">
        <v>-54.906923719999995</v>
      </c>
      <c r="O66" s="6">
        <v>-128.5</v>
      </c>
      <c r="P66" s="6">
        <v>-473</v>
      </c>
      <c r="Q66" s="6">
        <v>-602.20000000000005</v>
      </c>
      <c r="R66" s="6">
        <v>-1204.6995597</v>
      </c>
      <c r="S66" s="52">
        <v>-1023.1609999999999</v>
      </c>
      <c r="T66" s="63">
        <v>-1968.1530330000001</v>
      </c>
    </row>
    <row r="67" spans="2:20" x14ac:dyDescent="0.2">
      <c r="B67" s="38" t="s">
        <v>36</v>
      </c>
      <c r="C67" s="6">
        <v>-59.466000000000001</v>
      </c>
      <c r="D67" s="6">
        <v>-12.64156</v>
      </c>
      <c r="E67" s="6">
        <v>30.109000000000002</v>
      </c>
      <c r="F67" s="6">
        <v>121.61490000000001</v>
      </c>
      <c r="G67" s="6">
        <v>0</v>
      </c>
      <c r="H67" s="24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52">
        <v>0</v>
      </c>
      <c r="T67" s="63">
        <v>0</v>
      </c>
    </row>
    <row r="68" spans="2:20" x14ac:dyDescent="0.2">
      <c r="B68" s="38" t="s">
        <v>35</v>
      </c>
      <c r="C68" s="6">
        <v>0</v>
      </c>
      <c r="D68" s="6">
        <v>-10.912000000000001</v>
      </c>
      <c r="E68" s="6">
        <v>-15.801</v>
      </c>
      <c r="F68" s="6">
        <v>-6.4116</v>
      </c>
      <c r="G68" s="6">
        <v>0</v>
      </c>
      <c r="H68" s="24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8">
        <v>0</v>
      </c>
    </row>
    <row r="69" spans="2:20" x14ac:dyDescent="0.2">
      <c r="B69" s="29"/>
      <c r="C69" s="6"/>
      <c r="D69" s="6"/>
      <c r="E69" s="6"/>
      <c r="F69" s="6"/>
      <c r="G69" s="6"/>
      <c r="H69" s="24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7"/>
    </row>
    <row r="70" spans="2:20" x14ac:dyDescent="0.2">
      <c r="B70" s="28" t="s">
        <v>39</v>
      </c>
      <c r="C70" s="3">
        <v>109.41168489860277</v>
      </c>
      <c r="D70" s="3">
        <v>-38.176897651245554</v>
      </c>
      <c r="E70" s="3">
        <v>-37.548703807692256</v>
      </c>
      <c r="F70" s="3">
        <v>-19.51589899999999</v>
      </c>
      <c r="G70" s="3">
        <v>-92.508707000000015</v>
      </c>
      <c r="H70" s="21">
        <v>262.41543799999999</v>
      </c>
      <c r="I70" s="3">
        <v>6.1329699999999718</v>
      </c>
      <c r="J70" s="3">
        <v>-116.48176008999999</v>
      </c>
      <c r="K70" s="3">
        <v>-247.1936155642</v>
      </c>
      <c r="L70" s="3">
        <v>22.8768861</v>
      </c>
      <c r="M70" s="3">
        <v>110.61611299999998</v>
      </c>
      <c r="N70" s="3">
        <v>-38.477645999999964</v>
      </c>
      <c r="O70" s="3">
        <v>-97.268827000000002</v>
      </c>
      <c r="P70" s="3">
        <v>-1396.2</v>
      </c>
      <c r="Q70" s="3">
        <v>122.2</v>
      </c>
      <c r="R70" s="3">
        <v>-4373.5443432300017</v>
      </c>
      <c r="S70" s="3">
        <v>-898.65800000000002</v>
      </c>
      <c r="T70" s="69">
        <v>-1716.753473</v>
      </c>
    </row>
    <row r="71" spans="2:20" x14ac:dyDescent="0.2">
      <c r="B71" s="38" t="s">
        <v>37</v>
      </c>
      <c r="C71" s="6">
        <v>-2.9006351013972229</v>
      </c>
      <c r="D71" s="6">
        <v>3.6</v>
      </c>
      <c r="E71" s="6">
        <v>22.905566192307749</v>
      </c>
      <c r="F71" s="6">
        <v>32.4</v>
      </c>
      <c r="G71" s="6">
        <v>-123.5104</v>
      </c>
      <c r="H71" s="24">
        <v>129.78699999999995</v>
      </c>
      <c r="I71" s="6">
        <v>-212.39966000000001</v>
      </c>
      <c r="J71" s="6">
        <v>134.29669200000001</v>
      </c>
      <c r="K71" s="6">
        <v>-189.00613999999999</v>
      </c>
      <c r="L71" s="6">
        <v>318.80623409999998</v>
      </c>
      <c r="M71" s="6">
        <v>95.07145899999999</v>
      </c>
      <c r="N71" s="6">
        <v>130.37399500000001</v>
      </c>
      <c r="O71" s="6">
        <v>-23.573232000000001</v>
      </c>
      <c r="P71" s="6">
        <v>-1323.8</v>
      </c>
      <c r="Q71" s="6">
        <v>596.1</v>
      </c>
      <c r="R71" s="6">
        <v>-5373.2228620000014</v>
      </c>
      <c r="S71" s="6">
        <v>224</v>
      </c>
      <c r="T71" s="63">
        <v>-1839.550495</v>
      </c>
    </row>
    <row r="72" spans="2:20" x14ac:dyDescent="0.2">
      <c r="B72" s="38" t="s">
        <v>10</v>
      </c>
      <c r="C72" s="6">
        <v>-15.18768</v>
      </c>
      <c r="D72" s="6">
        <v>-52.09704</v>
      </c>
      <c r="E72" s="6">
        <v>-26.414770000000001</v>
      </c>
      <c r="F72" s="6">
        <v>-3.77</v>
      </c>
      <c r="G72" s="6">
        <v>0</v>
      </c>
      <c r="H72" s="24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7">
        <v>0</v>
      </c>
    </row>
    <row r="73" spans="2:20" x14ac:dyDescent="0.2">
      <c r="B73" s="38" t="s">
        <v>38</v>
      </c>
      <c r="C73" s="6">
        <v>0</v>
      </c>
      <c r="D73" s="6">
        <v>2.2200000000000002</v>
      </c>
      <c r="E73" s="6">
        <v>-19.197500000000002</v>
      </c>
      <c r="F73" s="6">
        <v>59.85</v>
      </c>
      <c r="G73" s="6">
        <v>31.851292999999998</v>
      </c>
      <c r="H73" s="24">
        <v>112.11982900000004</v>
      </c>
      <c r="I73" s="6">
        <v>69.284672</v>
      </c>
      <c r="J73" s="6">
        <v>-173.02421000000001</v>
      </c>
      <c r="K73" s="6">
        <v>-55.872570000000003</v>
      </c>
      <c r="L73" s="6">
        <v>-40.883009999999999</v>
      </c>
      <c r="M73" s="6">
        <v>32.935402000000003</v>
      </c>
      <c r="N73" s="6">
        <v>-36.973412000000003</v>
      </c>
      <c r="O73" s="6">
        <v>-0.32244400000000001</v>
      </c>
      <c r="P73" s="6">
        <v>13</v>
      </c>
      <c r="Q73" s="6">
        <v>-23.4</v>
      </c>
      <c r="R73" s="6">
        <v>137.77522700000003</v>
      </c>
      <c r="S73" s="6">
        <v>-429.19</v>
      </c>
      <c r="T73" s="67">
        <v>19.938845623999967</v>
      </c>
    </row>
    <row r="74" spans="2:20" x14ac:dyDescent="0.2">
      <c r="B74" s="46" t="s">
        <v>11</v>
      </c>
      <c r="C74" s="9">
        <v>127.5</v>
      </c>
      <c r="D74" s="9">
        <v>8.1001423487544493</v>
      </c>
      <c r="E74" s="9">
        <v>-14.842000000000001</v>
      </c>
      <c r="F74" s="9">
        <v>-107.99589899999999</v>
      </c>
      <c r="G74" s="9">
        <v>-0.84960000000000302</v>
      </c>
      <c r="H74" s="26">
        <v>20.508608999999979</v>
      </c>
      <c r="I74" s="9">
        <v>149.24795799999998</v>
      </c>
      <c r="J74" s="9">
        <v>-77.754242090000005</v>
      </c>
      <c r="K74" s="9">
        <v>-2.3149055642</v>
      </c>
      <c r="L74" s="9">
        <v>-255.04633799999999</v>
      </c>
      <c r="M74" s="9">
        <v>-17.390748000000002</v>
      </c>
      <c r="N74" s="9">
        <v>-131.87822899999998</v>
      </c>
      <c r="O74" s="9">
        <v>-73.373150999999993</v>
      </c>
      <c r="P74" s="9">
        <v>-85.4</v>
      </c>
      <c r="Q74" s="9">
        <v>-450.5</v>
      </c>
      <c r="R74" s="9">
        <v>861.9032917699999</v>
      </c>
      <c r="S74" s="6">
        <v>693.5</v>
      </c>
      <c r="T74" s="67">
        <v>102.858176</v>
      </c>
    </row>
    <row r="75" spans="2:20" x14ac:dyDescent="0.2">
      <c r="B75" s="17" t="s">
        <v>64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S75" s="55"/>
      <c r="T75" s="55"/>
    </row>
    <row r="76" spans="2:20" x14ac:dyDescent="0.2">
      <c r="B76" s="18" t="s">
        <v>48</v>
      </c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S76" s="22"/>
      <c r="T76" s="22"/>
    </row>
    <row r="77" spans="2:20" x14ac:dyDescent="0.2">
      <c r="B77" s="19" t="s">
        <v>40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T77" s="22"/>
    </row>
  </sheetData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U82"/>
  <sheetViews>
    <sheetView tabSelected="1" zoomScaleNormal="100" workbookViewId="0">
      <pane xSplit="2" ySplit="9" topLeftCell="I10" activePane="bottomRight" state="frozen"/>
      <selection pane="topRight" activeCell="B1" sqref="B1"/>
      <selection pane="bottomLeft" activeCell="A5" sqref="A5"/>
      <selection pane="bottomRight" activeCell="I10" sqref="I10"/>
    </sheetView>
  </sheetViews>
  <sheetFormatPr baseColWidth="10" defaultRowHeight="12.75" x14ac:dyDescent="0.2"/>
  <cols>
    <col min="1" max="1" width="3.42578125" style="70" customWidth="1"/>
    <col min="2" max="2" width="45.7109375" style="70" customWidth="1"/>
    <col min="3" max="8" width="11.42578125" style="70" hidden="1" customWidth="1"/>
    <col min="9" max="10" width="11.42578125" style="70" customWidth="1"/>
    <col min="11" max="15" width="11.42578125" style="70"/>
    <col min="16" max="18" width="11.42578125" style="70" customWidth="1"/>
    <col min="19" max="16384" width="11.42578125" style="70"/>
  </cols>
  <sheetData>
    <row r="6" spans="2:21" ht="15" customHeight="1" x14ac:dyDescent="0.2">
      <c r="B6" s="74" t="s">
        <v>0</v>
      </c>
      <c r="I6" s="71"/>
    </row>
    <row r="7" spans="2:21" ht="15" customHeight="1" x14ac:dyDescent="0.2">
      <c r="B7" s="74" t="s">
        <v>89</v>
      </c>
      <c r="I7" s="71"/>
    </row>
    <row r="8" spans="2:21" ht="15" customHeight="1" x14ac:dyDescent="0.2">
      <c r="B8" s="75" t="s">
        <v>1</v>
      </c>
      <c r="I8" s="71"/>
    </row>
    <row r="9" spans="2:21" s="76" customFormat="1" ht="15" customHeight="1" x14ac:dyDescent="0.2">
      <c r="B9" s="87" t="s">
        <v>2</v>
      </c>
      <c r="C9" s="86">
        <v>2004</v>
      </c>
      <c r="D9" s="77">
        <v>2005</v>
      </c>
      <c r="E9" s="77">
        <v>2006</v>
      </c>
      <c r="F9" s="77">
        <v>2007</v>
      </c>
      <c r="G9" s="77">
        <v>2008</v>
      </c>
      <c r="H9" s="77">
        <v>2009</v>
      </c>
      <c r="I9" s="77">
        <v>2010</v>
      </c>
      <c r="J9" s="77">
        <v>2011</v>
      </c>
      <c r="K9" s="77">
        <v>2012</v>
      </c>
      <c r="L9" s="77">
        <v>2013</v>
      </c>
      <c r="M9" s="77">
        <v>2014</v>
      </c>
      <c r="N9" s="77">
        <v>2015</v>
      </c>
      <c r="O9" s="77">
        <v>2016</v>
      </c>
      <c r="P9" s="77" t="s">
        <v>81</v>
      </c>
      <c r="Q9" s="77" t="s">
        <v>82</v>
      </c>
      <c r="R9" s="100" t="s">
        <v>83</v>
      </c>
      <c r="S9" s="100" t="s">
        <v>88</v>
      </c>
      <c r="T9" s="100" t="s">
        <v>90</v>
      </c>
    </row>
    <row r="10" spans="2:21" s="76" customFormat="1" ht="15" customHeight="1" x14ac:dyDescent="0.2">
      <c r="B10" s="88" t="s">
        <v>4</v>
      </c>
      <c r="C10" s="101">
        <v>1682.0138570000001</v>
      </c>
      <c r="D10" s="78">
        <v>1078.6568159999999</v>
      </c>
      <c r="E10" s="78">
        <v>6279.0290980000009</v>
      </c>
      <c r="F10" s="78">
        <v>18251.106504000003</v>
      </c>
      <c r="G10" s="78">
        <v>34310.329801000007</v>
      </c>
      <c r="H10" s="78">
        <v>30177.943406999999</v>
      </c>
      <c r="I10" s="78">
        <v>31759.983541000009</v>
      </c>
      <c r="J10" s="78">
        <v>42362.950354000001</v>
      </c>
      <c r="K10" s="78">
        <v>51681.639433000004</v>
      </c>
      <c r="L10" s="78">
        <v>62752.235791000006</v>
      </c>
      <c r="M10" s="78">
        <v>68309.17691200001</v>
      </c>
      <c r="N10" s="78">
        <v>54516.460989000007</v>
      </c>
      <c r="O10" s="78">
        <v>41782.944480999999</v>
      </c>
      <c r="P10" s="78">
        <v>45967.211665000003</v>
      </c>
      <c r="Q10" s="78">
        <v>47598.562935000002</v>
      </c>
      <c r="R10" s="117">
        <v>51028.664453999998</v>
      </c>
      <c r="S10" s="117">
        <v>41747.692221999998</v>
      </c>
      <c r="T10" s="117">
        <v>48186.921909000004</v>
      </c>
      <c r="U10" s="119"/>
    </row>
    <row r="11" spans="2:21" s="76" customFormat="1" ht="12" x14ac:dyDescent="0.2">
      <c r="B11" s="89" t="s">
        <v>17</v>
      </c>
      <c r="C11" s="102">
        <v>1660.6722410000002</v>
      </c>
      <c r="D11" s="103">
        <v>1053.7055319999999</v>
      </c>
      <c r="E11" s="103">
        <v>6224.2924020000009</v>
      </c>
      <c r="F11" s="103">
        <v>18109.866195000002</v>
      </c>
      <c r="G11" s="103">
        <v>33959.141483000007</v>
      </c>
      <c r="H11" s="103">
        <v>29848.742881999999</v>
      </c>
      <c r="I11" s="103">
        <v>31554.726465000007</v>
      </c>
      <c r="J11" s="103">
        <v>41185.563996999997</v>
      </c>
      <c r="K11" s="103">
        <v>51486.331146000004</v>
      </c>
      <c r="L11" s="103">
        <v>61794.134609999994</v>
      </c>
      <c r="M11" s="103">
        <v>66268.416196000006</v>
      </c>
      <c r="N11" s="103">
        <v>52612.307296000006</v>
      </c>
      <c r="O11" s="103">
        <v>41148.129099999998</v>
      </c>
      <c r="P11" s="103">
        <v>43638.326924000001</v>
      </c>
      <c r="Q11" s="103">
        <v>46338.571364000003</v>
      </c>
      <c r="R11" s="81">
        <v>49245.793183000002</v>
      </c>
      <c r="S11" s="81">
        <v>41473.939626000007</v>
      </c>
      <c r="T11" s="81">
        <v>47906.151374000001</v>
      </c>
      <c r="U11" s="119"/>
    </row>
    <row r="12" spans="2:21" s="76" customFormat="1" ht="12" x14ac:dyDescent="0.2">
      <c r="B12" s="90" t="s">
        <v>18</v>
      </c>
      <c r="C12" s="104">
        <v>1189.9176750000001</v>
      </c>
      <c r="D12" s="105">
        <v>618.16028900000003</v>
      </c>
      <c r="E12" s="105">
        <v>3956.7870830000002</v>
      </c>
      <c r="F12" s="105">
        <v>13235.344662</v>
      </c>
      <c r="G12" s="105">
        <v>26332.781109000003</v>
      </c>
      <c r="H12" s="105">
        <v>25325.347794000001</v>
      </c>
      <c r="I12" s="105">
        <v>26392.893692000005</v>
      </c>
      <c r="J12" s="105">
        <v>30830.054636000001</v>
      </c>
      <c r="K12" s="105">
        <v>39560.601496999996</v>
      </c>
      <c r="L12" s="105">
        <v>47035.795229999996</v>
      </c>
      <c r="M12" s="105">
        <v>52174.315409000003</v>
      </c>
      <c r="N12" s="105">
        <v>39332.541878000004</v>
      </c>
      <c r="O12" s="105">
        <v>28911.209534999995</v>
      </c>
      <c r="P12" s="105">
        <v>30176.996673000001</v>
      </c>
      <c r="Q12" s="105">
        <v>34257.991966000001</v>
      </c>
      <c r="R12" s="82">
        <v>34509.337791999998</v>
      </c>
      <c r="S12" s="82">
        <v>29846.406468000001</v>
      </c>
      <c r="T12" s="82">
        <v>32055.423822000001</v>
      </c>
    </row>
    <row r="13" spans="2:21" s="76" customFormat="1" ht="13.5" x14ac:dyDescent="0.2">
      <c r="B13" s="91" t="s">
        <v>77</v>
      </c>
      <c r="C13" s="106">
        <v>386.49104600000004</v>
      </c>
      <c r="D13" s="107">
        <v>618.16028900000003</v>
      </c>
      <c r="E13" s="107">
        <v>3956.7870830000002</v>
      </c>
      <c r="F13" s="107">
        <v>8380.6050470000009</v>
      </c>
      <c r="G13" s="107">
        <v>11520.641023</v>
      </c>
      <c r="H13" s="107">
        <v>13835.228127</v>
      </c>
      <c r="I13" s="107">
        <v>14214.229285000001</v>
      </c>
      <c r="J13" s="107">
        <v>14836.200333000001</v>
      </c>
      <c r="K13" s="107">
        <v>15918.888486999998</v>
      </c>
      <c r="L13" s="107">
        <v>17033.253908999999</v>
      </c>
      <c r="M13" s="107">
        <v>18080.361971000002</v>
      </c>
      <c r="N13" s="107">
        <v>18824.117068000003</v>
      </c>
      <c r="O13" s="107">
        <v>19424.847134999996</v>
      </c>
      <c r="P13" s="105">
        <v>20202.909352000002</v>
      </c>
      <c r="Q13" s="105">
        <v>20780.315639999997</v>
      </c>
      <c r="R13" s="82">
        <v>20768.291588</v>
      </c>
      <c r="S13" s="82">
        <v>17812.295527000002</v>
      </c>
      <c r="T13" s="82">
        <v>19498.71083</v>
      </c>
    </row>
    <row r="14" spans="2:21" s="76" customFormat="1" ht="13.5" x14ac:dyDescent="0.2">
      <c r="B14" s="91" t="s">
        <v>78</v>
      </c>
      <c r="C14" s="106">
        <v>803.42662900000005</v>
      </c>
      <c r="D14" s="107">
        <v>0</v>
      </c>
      <c r="E14" s="107">
        <v>0</v>
      </c>
      <c r="F14" s="107">
        <v>4854.7396149999995</v>
      </c>
      <c r="G14" s="107">
        <v>14812.140086000001</v>
      </c>
      <c r="H14" s="107">
        <v>11490.119667000001</v>
      </c>
      <c r="I14" s="107">
        <v>12178.664407000002</v>
      </c>
      <c r="J14" s="107">
        <v>15993.854302999998</v>
      </c>
      <c r="K14" s="107">
        <v>23641.713009999999</v>
      </c>
      <c r="L14" s="107">
        <v>30002.541321000004</v>
      </c>
      <c r="M14" s="107">
        <v>34093.953438000004</v>
      </c>
      <c r="N14" s="107">
        <v>20508.424810000004</v>
      </c>
      <c r="O14" s="107">
        <v>9486.3624</v>
      </c>
      <c r="P14" s="105">
        <v>9974.0873209999991</v>
      </c>
      <c r="Q14" s="105">
        <v>13477.676326000001</v>
      </c>
      <c r="R14" s="82">
        <v>13741.046204</v>
      </c>
      <c r="S14" s="82">
        <v>12034.110940999999</v>
      </c>
      <c r="T14" s="82">
        <v>12556.712992000001</v>
      </c>
    </row>
    <row r="15" spans="2:21" s="76" customFormat="1" ht="12" x14ac:dyDescent="0.2">
      <c r="B15" s="90" t="s">
        <v>21</v>
      </c>
      <c r="C15" s="104">
        <v>224.79290699999996</v>
      </c>
      <c r="D15" s="105">
        <v>207.29625599999997</v>
      </c>
      <c r="E15" s="105">
        <v>264.36205100000001</v>
      </c>
      <c r="F15" s="105">
        <v>1803.828438</v>
      </c>
      <c r="G15" s="105">
        <v>2390.327029</v>
      </c>
      <c r="H15" s="105">
        <v>2335.6512379999999</v>
      </c>
      <c r="I15" s="105">
        <v>3465.6120300000002</v>
      </c>
      <c r="J15" s="105">
        <v>5248.5696719999996</v>
      </c>
      <c r="K15" s="105">
        <v>5393.2635289999998</v>
      </c>
      <c r="L15" s="105">
        <v>6397.6434639999998</v>
      </c>
      <c r="M15" s="105">
        <v>7519.8627529999994</v>
      </c>
      <c r="N15" s="105">
        <v>7280.4016549999997</v>
      </c>
      <c r="O15" s="105">
        <v>7524.9436329999999</v>
      </c>
      <c r="P15" s="105">
        <v>8537.1542269999991</v>
      </c>
      <c r="Q15" s="105">
        <v>8475.7623810000005</v>
      </c>
      <c r="R15" s="82">
        <v>8385.1200179999996</v>
      </c>
      <c r="S15" s="82">
        <v>5337.8048330000001</v>
      </c>
      <c r="T15" s="82">
        <v>10158.921847000001</v>
      </c>
    </row>
    <row r="16" spans="2:21" s="76" customFormat="1" ht="13.5" x14ac:dyDescent="0.2">
      <c r="B16" s="91" t="s">
        <v>79</v>
      </c>
      <c r="C16" s="106">
        <v>146.06775599999997</v>
      </c>
      <c r="D16" s="107">
        <v>157.57427099999995</v>
      </c>
      <c r="E16" s="107">
        <v>211.12249299999999</v>
      </c>
      <c r="F16" s="107">
        <v>889.52560000000017</v>
      </c>
      <c r="G16" s="107">
        <v>1026.4155960000001</v>
      </c>
      <c r="H16" s="107">
        <v>1105.8784089999999</v>
      </c>
      <c r="I16" s="107">
        <v>1688.8262099999999</v>
      </c>
      <c r="J16" s="107">
        <v>3211.5607680000003</v>
      </c>
      <c r="K16" s="107">
        <v>3777.9093929999999</v>
      </c>
      <c r="L16" s="107">
        <v>4662.6257949999999</v>
      </c>
      <c r="M16" s="107">
        <v>5524.7189359999993</v>
      </c>
      <c r="N16" s="107">
        <v>5809.1372619999993</v>
      </c>
      <c r="O16" s="107">
        <v>5706.5158339999998</v>
      </c>
      <c r="P16" s="105">
        <v>6449.2046999999984</v>
      </c>
      <c r="Q16" s="105">
        <v>6640.5388390000007</v>
      </c>
      <c r="R16" s="82">
        <v>6170.1775449999996</v>
      </c>
      <c r="S16" s="82">
        <v>3873.5103249999997</v>
      </c>
      <c r="T16" s="82">
        <v>6420.5610359999991</v>
      </c>
      <c r="U16" s="119"/>
    </row>
    <row r="17" spans="2:21" s="76" customFormat="1" ht="13.5" x14ac:dyDescent="0.2">
      <c r="B17" s="91" t="s">
        <v>80</v>
      </c>
      <c r="C17" s="106">
        <v>78.725150999999997</v>
      </c>
      <c r="D17" s="107">
        <v>49.721985000000011</v>
      </c>
      <c r="E17" s="107">
        <v>53.239557999999995</v>
      </c>
      <c r="F17" s="107">
        <v>914.30283799999995</v>
      </c>
      <c r="G17" s="107">
        <v>1363.911433</v>
      </c>
      <c r="H17" s="107">
        <v>1229.772829</v>
      </c>
      <c r="I17" s="107">
        <v>1776.7858200000001</v>
      </c>
      <c r="J17" s="107">
        <v>2037.0089039999998</v>
      </c>
      <c r="K17" s="107">
        <v>1615.3541359999999</v>
      </c>
      <c r="L17" s="107">
        <v>1735.0176690000001</v>
      </c>
      <c r="M17" s="107">
        <v>1995.1438170000004</v>
      </c>
      <c r="N17" s="107">
        <v>1471.2643929999999</v>
      </c>
      <c r="O17" s="107">
        <v>1818.4277990000001</v>
      </c>
      <c r="P17" s="105">
        <v>2087.9495270000002</v>
      </c>
      <c r="Q17" s="105">
        <v>1835.2235420000002</v>
      </c>
      <c r="R17" s="82">
        <v>2214.9424730000001</v>
      </c>
      <c r="S17" s="82">
        <v>1464.294508</v>
      </c>
      <c r="T17" s="82">
        <v>3738.360811</v>
      </c>
    </row>
    <row r="18" spans="2:21" s="76" customFormat="1" ht="12" x14ac:dyDescent="0.2">
      <c r="B18" s="90" t="s">
        <v>22</v>
      </c>
      <c r="C18" s="104">
        <v>93.308154000000016</v>
      </c>
      <c r="D18" s="105">
        <v>91.800098999999989</v>
      </c>
      <c r="E18" s="105">
        <v>322.83265500000005</v>
      </c>
      <c r="F18" s="105">
        <v>601.71393799999998</v>
      </c>
      <c r="G18" s="105">
        <v>4616.2292649999999</v>
      </c>
      <c r="H18" s="105">
        <v>1795.9154440000002</v>
      </c>
      <c r="I18" s="105">
        <v>1377.9778960000003</v>
      </c>
      <c r="J18" s="105">
        <v>3624.3618610000003</v>
      </c>
      <c r="K18" s="105">
        <v>6078.2338880000016</v>
      </c>
      <c r="L18" s="105">
        <v>6870.8789319999996</v>
      </c>
      <c r="M18" s="105">
        <v>5404.306787999999</v>
      </c>
      <c r="N18" s="105">
        <v>4091.1273080000001</v>
      </c>
      <c r="O18" s="105">
        <v>2135.9574009999997</v>
      </c>
      <c r="P18" s="105">
        <v>2772.7304210000002</v>
      </c>
      <c r="Q18" s="105">
        <v>2059.4775140000002</v>
      </c>
      <c r="R18" s="82">
        <v>4344.2805829999998</v>
      </c>
      <c r="S18" s="82">
        <v>4524.409866</v>
      </c>
      <c r="T18" s="82">
        <v>4079.014494</v>
      </c>
    </row>
    <row r="19" spans="2:21" s="76" customFormat="1" ht="12" x14ac:dyDescent="0.2">
      <c r="B19" s="91" t="s">
        <v>5</v>
      </c>
      <c r="C19" s="106">
        <v>93.137654000000012</v>
      </c>
      <c r="D19" s="107">
        <v>71.628548999999992</v>
      </c>
      <c r="E19" s="107">
        <v>294.83431000000002</v>
      </c>
      <c r="F19" s="107">
        <v>597.59293200000002</v>
      </c>
      <c r="G19" s="107">
        <v>4586.1405119999999</v>
      </c>
      <c r="H19" s="107">
        <v>1761.9504830000003</v>
      </c>
      <c r="I19" s="107">
        <v>1322.7904400000002</v>
      </c>
      <c r="J19" s="107">
        <v>3557.1102010000004</v>
      </c>
      <c r="K19" s="107">
        <v>6024.0063920000011</v>
      </c>
      <c r="L19" s="107">
        <v>6767.4870689999998</v>
      </c>
      <c r="M19" s="107">
        <v>5149.1678750000001</v>
      </c>
      <c r="N19" s="107">
        <v>3410.4096910000003</v>
      </c>
      <c r="O19" s="107">
        <v>1501.6280489999999</v>
      </c>
      <c r="P19" s="105">
        <v>2685.114474</v>
      </c>
      <c r="Q19" s="105">
        <v>2002.9452159999998</v>
      </c>
      <c r="R19" s="82">
        <v>4206.3303169999999</v>
      </c>
      <c r="S19" s="82">
        <v>4393.1766310000003</v>
      </c>
      <c r="T19" s="82">
        <v>3909.86654</v>
      </c>
    </row>
    <row r="20" spans="2:21" s="76" customFormat="1" ht="12" x14ac:dyDescent="0.2">
      <c r="B20" s="91" t="s">
        <v>6</v>
      </c>
      <c r="C20" s="106">
        <v>0.17050000000000001</v>
      </c>
      <c r="D20" s="107">
        <v>20.17155</v>
      </c>
      <c r="E20" s="107">
        <v>27.998345000000004</v>
      </c>
      <c r="F20" s="107">
        <v>4.1210060000000004</v>
      </c>
      <c r="G20" s="107">
        <v>30.088752999999997</v>
      </c>
      <c r="H20" s="107">
        <v>33.964961000000002</v>
      </c>
      <c r="I20" s="107">
        <v>55.187455999999997</v>
      </c>
      <c r="J20" s="107">
        <v>67.251660000000001</v>
      </c>
      <c r="K20" s="107">
        <v>54.227495999999995</v>
      </c>
      <c r="L20" s="107">
        <v>103.391863</v>
      </c>
      <c r="M20" s="107">
        <v>255.138913</v>
      </c>
      <c r="N20" s="107">
        <v>680.71761700000002</v>
      </c>
      <c r="O20" s="107">
        <v>634.32935199999997</v>
      </c>
      <c r="P20" s="105">
        <v>87.615947000000006</v>
      </c>
      <c r="Q20" s="105">
        <v>56.532297999999997</v>
      </c>
      <c r="R20" s="82">
        <v>137.950266</v>
      </c>
      <c r="S20" s="82">
        <v>131.23323500000001</v>
      </c>
      <c r="T20" s="82">
        <v>169.14795400000003</v>
      </c>
    </row>
    <row r="21" spans="2:21" s="76" customFormat="1" ht="12" x14ac:dyDescent="0.2">
      <c r="B21" s="90" t="s">
        <v>23</v>
      </c>
      <c r="C21" s="104">
        <v>152.653505</v>
      </c>
      <c r="D21" s="105">
        <v>136.44888800000001</v>
      </c>
      <c r="E21" s="105">
        <v>1680.3106130000003</v>
      </c>
      <c r="F21" s="105">
        <v>2468.9791570000002</v>
      </c>
      <c r="G21" s="105">
        <v>619.80408</v>
      </c>
      <c r="H21" s="105">
        <v>391.82840600000003</v>
      </c>
      <c r="I21" s="105">
        <v>318.24284699999998</v>
      </c>
      <c r="J21" s="105">
        <v>1482.5778279999997</v>
      </c>
      <c r="K21" s="105">
        <v>454.23223199999995</v>
      </c>
      <c r="L21" s="105">
        <v>1489.8169839999998</v>
      </c>
      <c r="M21" s="105">
        <v>1169.9312459999999</v>
      </c>
      <c r="N21" s="107">
        <v>1908.2364549999998</v>
      </c>
      <c r="O21" s="107">
        <v>2576.0185309999997</v>
      </c>
      <c r="P21" s="107">
        <v>2151.4456029999997</v>
      </c>
      <c r="Q21" s="107">
        <v>1545.3395030000001</v>
      </c>
      <c r="R21" s="83">
        <v>2007.0547900000001</v>
      </c>
      <c r="S21" s="83">
        <v>1765.0169109999999</v>
      </c>
      <c r="T21" s="83">
        <v>1612.791211</v>
      </c>
    </row>
    <row r="22" spans="2:21" s="76" customFormat="1" ht="12" hidden="1" x14ac:dyDescent="0.2">
      <c r="B22" s="92" t="s">
        <v>7</v>
      </c>
      <c r="C22" s="106">
        <v>0</v>
      </c>
      <c r="D22" s="107">
        <v>0</v>
      </c>
      <c r="E22" s="107">
        <v>0</v>
      </c>
      <c r="F22" s="107">
        <v>0</v>
      </c>
      <c r="G22" s="107">
        <v>0</v>
      </c>
      <c r="H22" s="107">
        <v>0</v>
      </c>
      <c r="I22" s="107">
        <v>0</v>
      </c>
      <c r="J22" s="107">
        <v>0</v>
      </c>
      <c r="K22" s="107">
        <v>0</v>
      </c>
      <c r="L22" s="107">
        <v>0</v>
      </c>
      <c r="M22" s="107">
        <v>0</v>
      </c>
      <c r="N22" s="107">
        <v>0</v>
      </c>
      <c r="O22" s="107">
        <v>0</v>
      </c>
      <c r="P22" s="107">
        <v>0</v>
      </c>
      <c r="Q22" s="107">
        <v>0</v>
      </c>
      <c r="R22" s="83">
        <v>0</v>
      </c>
      <c r="S22" s="83"/>
      <c r="T22" s="83" t="e">
        <v>#N/A</v>
      </c>
    </row>
    <row r="23" spans="2:21" s="76" customFormat="1" ht="12" x14ac:dyDescent="0.2">
      <c r="B23" s="92" t="s">
        <v>8</v>
      </c>
      <c r="C23" s="106">
        <v>152.653505</v>
      </c>
      <c r="D23" s="107">
        <v>136.44888800000001</v>
      </c>
      <c r="E23" s="107">
        <v>1680.3106130000003</v>
      </c>
      <c r="F23" s="107">
        <v>2468.9791570000002</v>
      </c>
      <c r="G23" s="107">
        <v>619.80408</v>
      </c>
      <c r="H23" s="107">
        <v>391.82840600000003</v>
      </c>
      <c r="I23" s="107">
        <v>318.24284699999998</v>
      </c>
      <c r="J23" s="107">
        <v>1482.5778279999997</v>
      </c>
      <c r="K23" s="107">
        <v>454.23223199999995</v>
      </c>
      <c r="L23" s="107">
        <v>1489.8169839999998</v>
      </c>
      <c r="M23" s="107">
        <v>1169.9312459999999</v>
      </c>
      <c r="N23" s="107">
        <v>1908.2364549999998</v>
      </c>
      <c r="O23" s="107">
        <v>2576.0185309999997</v>
      </c>
      <c r="P23" s="107">
        <v>2151.4456029999997</v>
      </c>
      <c r="Q23" s="107">
        <v>1545.3395030000001</v>
      </c>
      <c r="R23" s="83">
        <v>2007.0547900000001</v>
      </c>
      <c r="S23" s="83">
        <v>1765.0169109999999</v>
      </c>
      <c r="T23" s="83">
        <v>1612.791211</v>
      </c>
    </row>
    <row r="24" spans="2:21" s="76" customFormat="1" ht="12" x14ac:dyDescent="0.2">
      <c r="B24" s="93"/>
      <c r="C24" s="106"/>
      <c r="D24" s="107"/>
      <c r="E24" s="107"/>
      <c r="F24" s="107"/>
      <c r="G24" s="107"/>
      <c r="H24" s="107"/>
      <c r="I24" s="107"/>
      <c r="J24" s="107"/>
      <c r="K24" s="107"/>
      <c r="L24" s="107"/>
      <c r="M24" s="108"/>
      <c r="N24" s="108"/>
      <c r="O24" s="108"/>
      <c r="P24" s="108"/>
      <c r="Q24" s="108"/>
      <c r="R24" s="84"/>
      <c r="S24" s="84"/>
      <c r="T24" s="84"/>
    </row>
    <row r="25" spans="2:21" s="76" customFormat="1" ht="12" x14ac:dyDescent="0.2">
      <c r="B25" s="89" t="s">
        <v>24</v>
      </c>
      <c r="C25" s="102">
        <v>21.341615999999998</v>
      </c>
      <c r="D25" s="103">
        <v>24.951284000000001</v>
      </c>
      <c r="E25" s="103">
        <v>54.736695999999995</v>
      </c>
      <c r="F25" s="103">
        <v>141.240309</v>
      </c>
      <c r="G25" s="103">
        <v>351.18831800000004</v>
      </c>
      <c r="H25" s="103">
        <v>329.20052500000003</v>
      </c>
      <c r="I25" s="103">
        <v>205.25707600000001</v>
      </c>
      <c r="J25" s="103">
        <v>1177.3863569999999</v>
      </c>
      <c r="K25" s="103">
        <v>195.30828700000004</v>
      </c>
      <c r="L25" s="103">
        <v>958.101181</v>
      </c>
      <c r="M25" s="103">
        <v>2040.760716</v>
      </c>
      <c r="N25" s="103">
        <v>1904.153693</v>
      </c>
      <c r="O25" s="103">
        <v>634.815381</v>
      </c>
      <c r="P25" s="103">
        <v>2328.8847410000003</v>
      </c>
      <c r="Q25" s="103">
        <v>1259.9915709999998</v>
      </c>
      <c r="R25" s="81">
        <v>1782.871271</v>
      </c>
      <c r="S25" s="81">
        <v>274.05414400000001</v>
      </c>
      <c r="T25" s="81">
        <v>280.77053500000005</v>
      </c>
      <c r="U25" s="119"/>
    </row>
    <row r="26" spans="2:21" s="76" customFormat="1" ht="12" x14ac:dyDescent="0.2">
      <c r="B26" s="94" t="s">
        <v>67</v>
      </c>
      <c r="C26" s="104">
        <v>0</v>
      </c>
      <c r="D26" s="105">
        <v>0.81504600000000005</v>
      </c>
      <c r="E26" s="105">
        <v>11.217449999999999</v>
      </c>
      <c r="F26" s="105">
        <v>7.5606039999999997</v>
      </c>
      <c r="G26" s="105">
        <v>11.973304000000001</v>
      </c>
      <c r="H26" s="105">
        <v>20.232990000000001</v>
      </c>
      <c r="I26" s="105">
        <v>76.981180000000023</v>
      </c>
      <c r="J26" s="105">
        <v>24.998308999999999</v>
      </c>
      <c r="K26" s="105">
        <v>3.8266249999999999</v>
      </c>
      <c r="L26" s="105">
        <v>16.900116000000001</v>
      </c>
      <c r="M26" s="105">
        <v>41.16</v>
      </c>
      <c r="N26" s="105">
        <v>7.115475</v>
      </c>
      <c r="O26" s="105">
        <v>3.1544129999999999</v>
      </c>
      <c r="P26" s="105">
        <v>2.4693939999999999</v>
      </c>
      <c r="Q26" s="105">
        <v>165.61954799999998</v>
      </c>
      <c r="R26" s="82">
        <v>13.921074000000001</v>
      </c>
      <c r="S26" s="82">
        <v>0</v>
      </c>
      <c r="T26" s="82">
        <v>3.3316270000000001</v>
      </c>
    </row>
    <row r="27" spans="2:21" s="76" customFormat="1" ht="12" x14ac:dyDescent="0.2">
      <c r="B27" s="94" t="s">
        <v>70</v>
      </c>
      <c r="C27" s="104">
        <v>0.70309999999999995</v>
      </c>
      <c r="D27" s="105">
        <v>0.73870399999999992</v>
      </c>
      <c r="E27" s="105">
        <v>30.273201999999998</v>
      </c>
      <c r="F27" s="105">
        <v>126.49572699999999</v>
      </c>
      <c r="G27" s="105">
        <v>334.59007900000006</v>
      </c>
      <c r="H27" s="105">
        <v>307.50069400000001</v>
      </c>
      <c r="I27" s="105">
        <v>126.24046499999999</v>
      </c>
      <c r="J27" s="105">
        <v>1148.9734759999999</v>
      </c>
      <c r="K27" s="105">
        <v>186.39517300000003</v>
      </c>
      <c r="L27" s="105">
        <v>938.99900600000001</v>
      </c>
      <c r="M27" s="105">
        <v>1956.0290680000001</v>
      </c>
      <c r="N27" s="105">
        <v>1895.9194239999999</v>
      </c>
      <c r="O27" s="105">
        <v>630.12344100000007</v>
      </c>
      <c r="P27" s="105">
        <v>1501.6024880000002</v>
      </c>
      <c r="Q27" s="105">
        <v>1091.5944829999999</v>
      </c>
      <c r="R27" s="82">
        <v>1702.9135839999999</v>
      </c>
      <c r="S27" s="82">
        <v>273.75259599999998</v>
      </c>
      <c r="T27" s="82">
        <v>276.59409100000005</v>
      </c>
    </row>
    <row r="28" spans="2:21" s="76" customFormat="1" ht="12" x14ac:dyDescent="0.2">
      <c r="B28" s="94" t="s">
        <v>68</v>
      </c>
      <c r="C28" s="104">
        <v>20.638515999999999</v>
      </c>
      <c r="D28" s="105">
        <v>23.397534</v>
      </c>
      <c r="E28" s="105">
        <v>13.246044000000001</v>
      </c>
      <c r="F28" s="105">
        <v>7.1839779999999998</v>
      </c>
      <c r="G28" s="105">
        <v>4.6249349999999998</v>
      </c>
      <c r="H28" s="105">
        <v>1.4668410000000001</v>
      </c>
      <c r="I28" s="105">
        <v>2.035431</v>
      </c>
      <c r="J28" s="105">
        <v>3.4145719999999997</v>
      </c>
      <c r="K28" s="105">
        <v>5.0864889999999994</v>
      </c>
      <c r="L28" s="105">
        <v>2.2020590000000007</v>
      </c>
      <c r="M28" s="105">
        <v>43.571647999999996</v>
      </c>
      <c r="N28" s="105">
        <v>1.1187939999999998</v>
      </c>
      <c r="O28" s="105">
        <v>1.5375269999999999</v>
      </c>
      <c r="P28" s="105">
        <v>824.812859</v>
      </c>
      <c r="Q28" s="105">
        <v>2.7775399999999997</v>
      </c>
      <c r="R28" s="82">
        <v>66.036612999999988</v>
      </c>
      <c r="S28" s="82">
        <v>0.30154799999999998</v>
      </c>
      <c r="T28" s="82">
        <v>0.84481700000000004</v>
      </c>
    </row>
    <row r="29" spans="2:21" s="76" customFormat="1" ht="12" x14ac:dyDescent="0.2">
      <c r="B29" s="95"/>
      <c r="C29" s="106"/>
      <c r="D29" s="107"/>
      <c r="E29" s="107"/>
      <c r="F29" s="107"/>
      <c r="G29" s="107"/>
      <c r="H29" s="107"/>
      <c r="I29" s="108"/>
      <c r="J29" s="108"/>
      <c r="K29" s="108"/>
      <c r="L29" s="108"/>
      <c r="M29" s="108"/>
      <c r="N29" s="108"/>
      <c r="O29" s="108"/>
      <c r="P29" s="108"/>
      <c r="Q29" s="108"/>
      <c r="R29" s="84"/>
      <c r="S29" s="84"/>
      <c r="T29" s="84"/>
    </row>
    <row r="30" spans="2:21" s="76" customFormat="1" ht="12" x14ac:dyDescent="0.2">
      <c r="B30" s="88" t="s">
        <v>9</v>
      </c>
      <c r="C30" s="109">
        <v>1594.2173964000001</v>
      </c>
      <c r="D30" s="79">
        <v>1035.5975754500002</v>
      </c>
      <c r="E30" s="79">
        <v>5332.0523824137008</v>
      </c>
      <c r="F30" s="79">
        <v>18798.695725580001</v>
      </c>
      <c r="G30" s="79">
        <v>30382.320995770006</v>
      </c>
      <c r="H30" s="79">
        <v>27633.22509136</v>
      </c>
      <c r="I30" s="79">
        <v>29309.310671999996</v>
      </c>
      <c r="J30" s="79">
        <v>39072.858303119996</v>
      </c>
      <c r="K30" s="79">
        <v>51813.709815671398</v>
      </c>
      <c r="L30" s="79">
        <v>64263.111528246802</v>
      </c>
      <c r="M30" s="79">
        <v>70284.660344170406</v>
      </c>
      <c r="N30" s="79">
        <v>60019.605271207794</v>
      </c>
      <c r="O30" s="79">
        <v>50794.847898878405</v>
      </c>
      <c r="P30" s="79">
        <v>53213.120755010401</v>
      </c>
      <c r="Q30" s="79">
        <v>53642.518307782586</v>
      </c>
      <c r="R30" s="118">
        <v>51903.264268086998</v>
      </c>
      <c r="S30" s="118">
        <v>40749.749050220198</v>
      </c>
      <c r="T30" s="118">
        <v>50518.292964963199</v>
      </c>
      <c r="U30" s="119"/>
    </row>
    <row r="31" spans="2:21" s="76" customFormat="1" ht="12" x14ac:dyDescent="0.2">
      <c r="B31" s="89" t="s">
        <v>25</v>
      </c>
      <c r="C31" s="102">
        <v>1535.1939574</v>
      </c>
      <c r="D31" s="103">
        <v>944.42493345000014</v>
      </c>
      <c r="E31" s="103">
        <v>5240.1372804137009</v>
      </c>
      <c r="F31" s="103">
        <v>17732.557545579999</v>
      </c>
      <c r="G31" s="103">
        <v>27994.029799770007</v>
      </c>
      <c r="H31" s="103">
        <v>26223.72384436</v>
      </c>
      <c r="I31" s="103">
        <v>28125.316959999996</v>
      </c>
      <c r="J31" s="103">
        <v>35915.522072119995</v>
      </c>
      <c r="K31" s="103">
        <v>46584.722388671398</v>
      </c>
      <c r="L31" s="103">
        <v>57517.28471724681</v>
      </c>
      <c r="M31" s="103">
        <v>61907.024847170404</v>
      </c>
      <c r="N31" s="103">
        <v>49226.243295207794</v>
      </c>
      <c r="O31" s="103">
        <v>38671.191809878401</v>
      </c>
      <c r="P31" s="103">
        <v>41756.975040010402</v>
      </c>
      <c r="Q31" s="103">
        <v>45141.646773782588</v>
      </c>
      <c r="R31" s="81">
        <v>45765.214234086998</v>
      </c>
      <c r="S31" s="81">
        <v>38574.529770220201</v>
      </c>
      <c r="T31" s="81">
        <v>46445.761990963198</v>
      </c>
      <c r="U31" s="119"/>
    </row>
    <row r="32" spans="2:21" s="76" customFormat="1" ht="12" x14ac:dyDescent="0.2">
      <c r="B32" s="90" t="s">
        <v>26</v>
      </c>
      <c r="C32" s="104">
        <v>161.59591299999997</v>
      </c>
      <c r="D32" s="105">
        <v>173.42810700000001</v>
      </c>
      <c r="E32" s="105">
        <v>212.59837099999999</v>
      </c>
      <c r="F32" s="105">
        <v>552.82269299999996</v>
      </c>
      <c r="G32" s="105">
        <v>806.5489110000002</v>
      </c>
      <c r="H32" s="105">
        <v>842.79077800000005</v>
      </c>
      <c r="I32" s="105">
        <v>933.51026400000001</v>
      </c>
      <c r="J32" s="105">
        <v>1193.36322</v>
      </c>
      <c r="K32" s="105">
        <v>1327.9957649999999</v>
      </c>
      <c r="L32" s="105">
        <v>1446.4412459999999</v>
      </c>
      <c r="M32" s="105">
        <v>1701.5575700000002</v>
      </c>
      <c r="N32" s="105">
        <v>1720.1043869999999</v>
      </c>
      <c r="O32" s="105">
        <v>1641.8369970000001</v>
      </c>
      <c r="P32" s="105">
        <v>1765.7789339999997</v>
      </c>
      <c r="Q32" s="105">
        <v>2122.0396879999998</v>
      </c>
      <c r="R32" s="82">
        <v>2052.9616320000005</v>
      </c>
      <c r="S32" s="82">
        <v>1918.6517329999999</v>
      </c>
      <c r="T32" s="82">
        <v>2181.3346570000003</v>
      </c>
      <c r="U32" s="119"/>
    </row>
    <row r="33" spans="2:21" s="76" customFormat="1" ht="12" x14ac:dyDescent="0.2">
      <c r="B33" s="91" t="s">
        <v>52</v>
      </c>
      <c r="C33" s="104">
        <v>9.5022509999999993</v>
      </c>
      <c r="D33" s="105">
        <v>11.903646000000002</v>
      </c>
      <c r="E33" s="105">
        <v>20.625447000000001</v>
      </c>
      <c r="F33" s="105">
        <v>12.082609</v>
      </c>
      <c r="G33" s="105">
        <v>13.039829999999998</v>
      </c>
      <c r="H33" s="105">
        <v>22.650841999999997</v>
      </c>
      <c r="I33" s="105">
        <v>21.808447999999999</v>
      </c>
      <c r="J33" s="105">
        <v>25.325478</v>
      </c>
      <c r="K33" s="105">
        <v>30.293647</v>
      </c>
      <c r="L33" s="105">
        <v>34.771896999999996</v>
      </c>
      <c r="M33" s="105">
        <v>88.501548999999997</v>
      </c>
      <c r="N33" s="105">
        <v>113.75543499999999</v>
      </c>
      <c r="O33" s="105">
        <v>87.493302999999997</v>
      </c>
      <c r="P33" s="105">
        <v>100.69710000000001</v>
      </c>
      <c r="Q33" s="105">
        <v>85.614092000000014</v>
      </c>
      <c r="R33" s="82">
        <v>91.250787000000003</v>
      </c>
      <c r="S33" s="82">
        <v>105.10285</v>
      </c>
      <c r="T33" s="82">
        <v>140.55193</v>
      </c>
    </row>
    <row r="34" spans="2:21" s="76" customFormat="1" ht="12" x14ac:dyDescent="0.2">
      <c r="B34" s="91" t="s">
        <v>53</v>
      </c>
      <c r="C34" s="104">
        <v>152.09366199999997</v>
      </c>
      <c r="D34" s="105">
        <v>161.524461</v>
      </c>
      <c r="E34" s="105">
        <v>191.97292399999998</v>
      </c>
      <c r="F34" s="105">
        <v>540.74008399999991</v>
      </c>
      <c r="G34" s="105">
        <v>793.50908100000015</v>
      </c>
      <c r="H34" s="105">
        <v>820.13993600000003</v>
      </c>
      <c r="I34" s="105">
        <v>911.70181600000001</v>
      </c>
      <c r="J34" s="105">
        <v>1168.037742</v>
      </c>
      <c r="K34" s="105">
        <v>1297.7021179999999</v>
      </c>
      <c r="L34" s="105">
        <v>1411.669349</v>
      </c>
      <c r="M34" s="105">
        <v>1613.0560209999999</v>
      </c>
      <c r="N34" s="105">
        <v>1606.3489519999998</v>
      </c>
      <c r="O34" s="105">
        <v>1554.3436940000001</v>
      </c>
      <c r="P34" s="105">
        <v>1665.0818339999996</v>
      </c>
      <c r="Q34" s="105">
        <v>2036.425596</v>
      </c>
      <c r="R34" s="82">
        <v>1961.7108449999998</v>
      </c>
      <c r="S34" s="82">
        <v>1813.5488830000002</v>
      </c>
      <c r="T34" s="82">
        <v>2040.7827269999998</v>
      </c>
    </row>
    <row r="35" spans="2:21" s="76" customFormat="1" ht="12" x14ac:dyDescent="0.2">
      <c r="B35" s="90" t="s">
        <v>27</v>
      </c>
      <c r="C35" s="104">
        <v>1327.9697180000001</v>
      </c>
      <c r="D35" s="105">
        <v>732.91849390000004</v>
      </c>
      <c r="E35" s="105">
        <v>4428.9458457835999</v>
      </c>
      <c r="F35" s="105">
        <v>10340.56151752</v>
      </c>
      <c r="G35" s="105">
        <v>15670.63945995</v>
      </c>
      <c r="H35" s="105">
        <v>11658.388973000001</v>
      </c>
      <c r="I35" s="105">
        <v>16282.957269999999</v>
      </c>
      <c r="J35" s="105">
        <v>17762.592608679999</v>
      </c>
      <c r="K35" s="105">
        <v>21788.043364999998</v>
      </c>
      <c r="L35" s="105">
        <v>24761.364551899998</v>
      </c>
      <c r="M35" s="105">
        <v>30465.453927999999</v>
      </c>
      <c r="N35" s="105">
        <v>24637.186150000001</v>
      </c>
      <c r="O35" s="105">
        <v>23608.479949999997</v>
      </c>
      <c r="P35" s="105">
        <v>25252.408926</v>
      </c>
      <c r="Q35" s="105">
        <v>27231.197902</v>
      </c>
      <c r="R35" s="82">
        <v>28232.423518</v>
      </c>
      <c r="S35" s="82">
        <v>24418.475514000002</v>
      </c>
      <c r="T35" s="82">
        <v>31414.822510999998</v>
      </c>
      <c r="U35" s="119"/>
    </row>
    <row r="36" spans="2:21" s="76" customFormat="1" ht="17.25" customHeight="1" x14ac:dyDescent="0.2">
      <c r="B36" s="91" t="s">
        <v>54</v>
      </c>
      <c r="C36" s="104">
        <v>803.42662900000005</v>
      </c>
      <c r="D36" s="105">
        <v>0</v>
      </c>
      <c r="E36" s="105">
        <v>0</v>
      </c>
      <c r="F36" s="105">
        <v>0</v>
      </c>
      <c r="G36" s="105">
        <v>0</v>
      </c>
      <c r="H36" s="105">
        <v>0</v>
      </c>
      <c r="I36" s="105">
        <v>0</v>
      </c>
      <c r="J36" s="105">
        <v>0</v>
      </c>
      <c r="K36" s="105">
        <v>0</v>
      </c>
      <c r="L36" s="105">
        <v>0</v>
      </c>
      <c r="M36" s="105">
        <v>0</v>
      </c>
      <c r="N36" s="105">
        <v>0</v>
      </c>
      <c r="O36" s="105">
        <v>0</v>
      </c>
      <c r="P36" s="105">
        <v>0</v>
      </c>
      <c r="Q36" s="105">
        <v>0</v>
      </c>
      <c r="R36" s="82">
        <v>0</v>
      </c>
      <c r="S36" s="82">
        <v>0</v>
      </c>
      <c r="T36" s="82">
        <v>0</v>
      </c>
    </row>
    <row r="37" spans="2:21" s="76" customFormat="1" ht="12" x14ac:dyDescent="0.2">
      <c r="B37" s="91" t="s">
        <v>55</v>
      </c>
      <c r="C37" s="104">
        <v>524.54308900000001</v>
      </c>
      <c r="D37" s="105">
        <v>732.91849390000004</v>
      </c>
      <c r="E37" s="105">
        <v>4428.9458457835999</v>
      </c>
      <c r="F37" s="105">
        <v>10340.56151752</v>
      </c>
      <c r="G37" s="105">
        <v>15670.63945995</v>
      </c>
      <c r="H37" s="105">
        <v>11658.388973000001</v>
      </c>
      <c r="I37" s="105">
        <v>16282.957269999999</v>
      </c>
      <c r="J37" s="105">
        <v>17762.592608679999</v>
      </c>
      <c r="K37" s="105">
        <v>21788.043364999998</v>
      </c>
      <c r="L37" s="105">
        <v>24761.364551899998</v>
      </c>
      <c r="M37" s="105">
        <v>30465.453927999999</v>
      </c>
      <c r="N37" s="105">
        <v>24637.186150000001</v>
      </c>
      <c r="O37" s="105">
        <v>23608.479949999997</v>
      </c>
      <c r="P37" s="105">
        <v>25252.408926</v>
      </c>
      <c r="Q37" s="105">
        <v>27231.197902</v>
      </c>
      <c r="R37" s="82">
        <v>28232.423518</v>
      </c>
      <c r="S37" s="82">
        <v>24418.475514000002</v>
      </c>
      <c r="T37" s="82">
        <v>31414.822510999998</v>
      </c>
    </row>
    <row r="38" spans="2:21" s="76" customFormat="1" ht="12" x14ac:dyDescent="0.2">
      <c r="B38" s="90" t="s">
        <v>28</v>
      </c>
      <c r="C38" s="104">
        <v>15.930275350000001</v>
      </c>
      <c r="D38" s="105">
        <v>11.849782149999999</v>
      </c>
      <c r="E38" s="105">
        <v>15.031067649999997</v>
      </c>
      <c r="F38" s="105">
        <v>18.622941960000002</v>
      </c>
      <c r="G38" s="105">
        <v>92.756213549999998</v>
      </c>
      <c r="H38" s="105">
        <v>71.167456830000006</v>
      </c>
      <c r="I38" s="105">
        <v>110.296263</v>
      </c>
      <c r="J38" s="105">
        <v>344.34624976000003</v>
      </c>
      <c r="K38" s="105">
        <v>166.2337921006</v>
      </c>
      <c r="L38" s="105">
        <v>49.051160899999999</v>
      </c>
      <c r="M38" s="105">
        <v>41.969433763599987</v>
      </c>
      <c r="N38" s="105">
        <v>47.006916777800001</v>
      </c>
      <c r="O38" s="105">
        <v>33.0082107558</v>
      </c>
      <c r="P38" s="105">
        <v>31.367984412800002</v>
      </c>
      <c r="Q38" s="105">
        <v>55.699460545400001</v>
      </c>
      <c r="R38" s="82">
        <v>51.449964876799996</v>
      </c>
      <c r="S38" s="82">
        <v>61.341784820400001</v>
      </c>
      <c r="T38" s="82">
        <v>78.253821367400008</v>
      </c>
      <c r="U38" s="119"/>
    </row>
    <row r="39" spans="2:21" s="76" customFormat="1" ht="12" x14ac:dyDescent="0.2">
      <c r="B39" s="90" t="s">
        <v>29</v>
      </c>
      <c r="C39" s="104">
        <v>1.7649380000000001</v>
      </c>
      <c r="D39" s="105">
        <v>6.6497450000000002</v>
      </c>
      <c r="E39" s="105">
        <v>4.7353199999999998</v>
      </c>
      <c r="F39" s="105">
        <v>8.7023434000000002</v>
      </c>
      <c r="G39" s="105">
        <v>7.8754200000000001</v>
      </c>
      <c r="H39" s="105">
        <v>11.734477099999998</v>
      </c>
      <c r="I39" s="105">
        <v>12.793785999999999</v>
      </c>
      <c r="J39" s="105">
        <v>13.026481</v>
      </c>
      <c r="K39" s="105">
        <v>37.717581999999993</v>
      </c>
      <c r="L39" s="105">
        <v>84.826775999999995</v>
      </c>
      <c r="M39" s="105">
        <v>123.38400900000001</v>
      </c>
      <c r="N39" s="105">
        <v>165.64539299999998</v>
      </c>
      <c r="O39" s="105">
        <v>199.37137900000002</v>
      </c>
      <c r="P39" s="105">
        <v>270.65527899999995</v>
      </c>
      <c r="Q39" s="105">
        <v>328.73246799999993</v>
      </c>
      <c r="R39" s="82">
        <v>323.71119500000003</v>
      </c>
      <c r="S39" s="82">
        <v>285.94811900000002</v>
      </c>
      <c r="T39" s="82">
        <v>338.56501699999995</v>
      </c>
      <c r="U39" s="119"/>
    </row>
    <row r="40" spans="2:21" s="76" customFormat="1" ht="12" x14ac:dyDescent="0.2">
      <c r="B40" s="90" t="s">
        <v>76</v>
      </c>
      <c r="C40" s="104">
        <v>33.917976999999993</v>
      </c>
      <c r="D40" s="105">
        <v>26.301210000000001</v>
      </c>
      <c r="E40" s="105">
        <v>62.837347000000008</v>
      </c>
      <c r="F40" s="105">
        <v>3873.7680439999995</v>
      </c>
      <c r="G40" s="105">
        <v>6892.5048590000006</v>
      </c>
      <c r="H40" s="105">
        <v>7600.3941939999995</v>
      </c>
      <c r="I40" s="105">
        <v>7097.655252999999</v>
      </c>
      <c r="J40" s="105">
        <v>11492.917045</v>
      </c>
      <c r="K40" s="105">
        <v>15534.296129000002</v>
      </c>
      <c r="L40" s="105">
        <v>19854.749211000002</v>
      </c>
      <c r="M40" s="105">
        <v>19617.896476000002</v>
      </c>
      <c r="N40" s="105">
        <v>14863.178898</v>
      </c>
      <c r="O40" s="105">
        <v>8148.7109700000001</v>
      </c>
      <c r="P40" s="105">
        <v>8827.5535639999998</v>
      </c>
      <c r="Q40" s="105">
        <v>9871.808167000001</v>
      </c>
      <c r="R40" s="82">
        <v>9592.0792419999998</v>
      </c>
      <c r="S40" s="82">
        <v>7341.0127580000008</v>
      </c>
      <c r="T40" s="82">
        <v>8170.9841779999997</v>
      </c>
      <c r="U40" s="119"/>
    </row>
    <row r="41" spans="2:21" s="76" customFormat="1" ht="12" x14ac:dyDescent="0.2">
      <c r="B41" s="95" t="s">
        <v>69</v>
      </c>
      <c r="C41" s="104">
        <v>0</v>
      </c>
      <c r="D41" s="105">
        <v>0</v>
      </c>
      <c r="E41" s="105">
        <v>0</v>
      </c>
      <c r="F41" s="105">
        <v>3664.1711159999995</v>
      </c>
      <c r="G41" s="105">
        <v>6643.5161159999998</v>
      </c>
      <c r="H41" s="105">
        <v>6465.1599509999996</v>
      </c>
      <c r="I41" s="105">
        <v>6744.309052999999</v>
      </c>
      <c r="J41" s="105">
        <v>8996.0541690000009</v>
      </c>
      <c r="K41" s="105">
        <v>12111.151508000001</v>
      </c>
      <c r="L41" s="105">
        <v>15542.589756000001</v>
      </c>
      <c r="M41" s="105">
        <v>15601.860807999999</v>
      </c>
      <c r="N41" s="105">
        <v>11096.830086</v>
      </c>
      <c r="O41" s="105">
        <v>6162.681885</v>
      </c>
      <c r="P41" s="105">
        <v>6312.6276689999995</v>
      </c>
      <c r="Q41" s="105">
        <v>7635.8631580000001</v>
      </c>
      <c r="R41" s="82">
        <v>6447.4070019999999</v>
      </c>
      <c r="S41" s="82">
        <v>5751.7907089999999</v>
      </c>
      <c r="T41" s="82">
        <v>5444.7673479999994</v>
      </c>
      <c r="U41" s="119"/>
    </row>
    <row r="42" spans="2:21" s="76" customFormat="1" ht="12" x14ac:dyDescent="0.2">
      <c r="B42" s="91" t="s">
        <v>58</v>
      </c>
      <c r="C42" s="104">
        <v>31.546341999999996</v>
      </c>
      <c r="D42" s="105">
        <v>26.301210000000001</v>
      </c>
      <c r="E42" s="105">
        <v>53.195383000000007</v>
      </c>
      <c r="F42" s="105">
        <v>190.00898100000001</v>
      </c>
      <c r="G42" s="105">
        <v>179.36748699999998</v>
      </c>
      <c r="H42" s="105">
        <v>1135.2342430000001</v>
      </c>
      <c r="I42" s="105">
        <v>353.34620000000007</v>
      </c>
      <c r="J42" s="105">
        <v>2375.9143329999997</v>
      </c>
      <c r="K42" s="105">
        <v>3266.3746089999995</v>
      </c>
      <c r="L42" s="105">
        <v>4191.5560890000006</v>
      </c>
      <c r="M42" s="105">
        <v>3869.0909559999996</v>
      </c>
      <c r="N42" s="105">
        <v>3634.6356350000001</v>
      </c>
      <c r="O42" s="105">
        <v>1929.7635849999999</v>
      </c>
      <c r="P42" s="105">
        <v>2321.4666279999997</v>
      </c>
      <c r="Q42" s="105">
        <v>2061.7540669999998</v>
      </c>
      <c r="R42" s="82">
        <v>2844.3350769999997</v>
      </c>
      <c r="S42" s="82">
        <v>1532.198864</v>
      </c>
      <c r="T42" s="82">
        <v>2479.7274239999997</v>
      </c>
      <c r="U42" s="119"/>
    </row>
    <row r="43" spans="2:21" s="76" customFormat="1" ht="12" x14ac:dyDescent="0.2">
      <c r="B43" s="91" t="s">
        <v>59</v>
      </c>
      <c r="C43" s="104">
        <v>2.3716350000000004</v>
      </c>
      <c r="D43" s="105">
        <v>0</v>
      </c>
      <c r="E43" s="105">
        <v>9.6419640000000015</v>
      </c>
      <c r="F43" s="105">
        <v>19.587947</v>
      </c>
      <c r="G43" s="105">
        <v>69.621256000000002</v>
      </c>
      <c r="H43" s="105">
        <v>0</v>
      </c>
      <c r="I43" s="105">
        <v>0</v>
      </c>
      <c r="J43" s="105">
        <v>120.94854300000002</v>
      </c>
      <c r="K43" s="105">
        <v>156.77001199999998</v>
      </c>
      <c r="L43" s="105">
        <v>120.60336600000001</v>
      </c>
      <c r="M43" s="105">
        <v>146.94471200000004</v>
      </c>
      <c r="N43" s="105">
        <v>131.713177</v>
      </c>
      <c r="O43" s="105">
        <v>56.265500000000003</v>
      </c>
      <c r="P43" s="105">
        <v>193.45926700000001</v>
      </c>
      <c r="Q43" s="105">
        <v>174.19094200000001</v>
      </c>
      <c r="R43" s="82">
        <v>300.33716299999998</v>
      </c>
      <c r="S43" s="82">
        <v>57.023184999999998</v>
      </c>
      <c r="T43" s="82">
        <v>246.489406</v>
      </c>
    </row>
    <row r="44" spans="2:21" s="76" customFormat="1" ht="12" x14ac:dyDescent="0.2">
      <c r="B44" s="90" t="s">
        <v>46</v>
      </c>
      <c r="C44" s="104">
        <v>0</v>
      </c>
      <c r="D44" s="105">
        <v>0</v>
      </c>
      <c r="E44" s="105">
        <v>0</v>
      </c>
      <c r="F44" s="105">
        <v>2222.4372469999998</v>
      </c>
      <c r="G44" s="105">
        <v>3555.0436690000006</v>
      </c>
      <c r="H44" s="105">
        <v>3642.7715360000002</v>
      </c>
      <c r="I44" s="105">
        <v>3829.3799089999998</v>
      </c>
      <c r="J44" s="105">
        <v>4726.1689609999994</v>
      </c>
      <c r="K44" s="105">
        <v>7165.5217259999999</v>
      </c>
      <c r="L44" s="105">
        <v>8642.5366450000001</v>
      </c>
      <c r="M44" s="105">
        <v>8899.3193780000001</v>
      </c>
      <c r="N44" s="105">
        <v>6250.7753339999999</v>
      </c>
      <c r="O44" s="105">
        <v>3358.0157039999999</v>
      </c>
      <c r="P44" s="105">
        <v>3327.0704759999999</v>
      </c>
      <c r="Q44" s="105">
        <v>4328.8281580000003</v>
      </c>
      <c r="R44" s="82">
        <v>3626.6664419999997</v>
      </c>
      <c r="S44" s="82">
        <v>3235.3822670000004</v>
      </c>
      <c r="T44" s="82">
        <v>3062.6816370000001</v>
      </c>
      <c r="U44" s="119"/>
    </row>
    <row r="45" spans="2:21" s="76" customFormat="1" ht="12" x14ac:dyDescent="0.2">
      <c r="B45" s="91" t="s">
        <v>60</v>
      </c>
      <c r="C45" s="104">
        <v>0</v>
      </c>
      <c r="D45" s="105">
        <v>0</v>
      </c>
      <c r="E45" s="105">
        <v>0</v>
      </c>
      <c r="F45" s="105">
        <v>2222.4372469999998</v>
      </c>
      <c r="G45" s="105">
        <v>3555.0436690000006</v>
      </c>
      <c r="H45" s="105">
        <v>3642.7715360000002</v>
      </c>
      <c r="I45" s="105">
        <v>3829.3799089999998</v>
      </c>
      <c r="J45" s="105">
        <v>4726.1689609999994</v>
      </c>
      <c r="K45" s="105">
        <v>7165.5217259999999</v>
      </c>
      <c r="L45" s="105">
        <v>8642.5366450000001</v>
      </c>
      <c r="M45" s="105">
        <v>8899.3193780000001</v>
      </c>
      <c r="N45" s="105">
        <v>6250.7753339999999</v>
      </c>
      <c r="O45" s="105">
        <v>3358.0157039999999</v>
      </c>
      <c r="P45" s="105">
        <v>3327.0704759999999</v>
      </c>
      <c r="Q45" s="105">
        <v>4328.8281580000003</v>
      </c>
      <c r="R45" s="82">
        <v>3626.6664419999997</v>
      </c>
      <c r="S45" s="82">
        <v>3235.3822670000004</v>
      </c>
      <c r="T45" s="82">
        <v>3062.6816370000001</v>
      </c>
    </row>
    <row r="46" spans="2:21" s="76" customFormat="1" ht="12" x14ac:dyDescent="0.2">
      <c r="B46" s="96" t="s">
        <v>62</v>
      </c>
      <c r="C46" s="104">
        <v>0</v>
      </c>
      <c r="D46" s="105">
        <v>0</v>
      </c>
      <c r="E46" s="105">
        <v>0</v>
      </c>
      <c r="F46" s="105">
        <v>1481.598616</v>
      </c>
      <c r="G46" s="105">
        <v>2371.5962470000004</v>
      </c>
      <c r="H46" s="105">
        <v>2428.514357</v>
      </c>
      <c r="I46" s="105">
        <v>2552.9200089999999</v>
      </c>
      <c r="J46" s="105">
        <v>3149.3338829999998</v>
      </c>
      <c r="K46" s="105">
        <v>4777.0144870000004</v>
      </c>
      <c r="L46" s="105">
        <v>5761.6910980000002</v>
      </c>
      <c r="M46" s="105">
        <v>5932.8795879999998</v>
      </c>
      <c r="N46" s="105">
        <v>4167.1835570000003</v>
      </c>
      <c r="O46" s="105">
        <v>2238.677138</v>
      </c>
      <c r="P46" s="105">
        <v>2143.5980789999999</v>
      </c>
      <c r="Q46" s="105">
        <v>2897.1038139999996</v>
      </c>
      <c r="R46" s="82">
        <v>2417.77763</v>
      </c>
      <c r="S46" s="82">
        <v>2156.9215119999999</v>
      </c>
      <c r="T46" s="82">
        <v>2041.7877589999998</v>
      </c>
    </row>
    <row r="47" spans="2:21" s="76" customFormat="1" ht="12" x14ac:dyDescent="0.2">
      <c r="B47" s="96" t="s">
        <v>63</v>
      </c>
      <c r="C47" s="104">
        <v>0</v>
      </c>
      <c r="D47" s="105">
        <v>0</v>
      </c>
      <c r="E47" s="105">
        <v>0</v>
      </c>
      <c r="F47" s="105">
        <v>740.83863100000008</v>
      </c>
      <c r="G47" s="105">
        <v>1183.447422</v>
      </c>
      <c r="H47" s="105">
        <v>1214.257179</v>
      </c>
      <c r="I47" s="105">
        <v>1276.4598999999998</v>
      </c>
      <c r="J47" s="105">
        <v>1576.8350780000001</v>
      </c>
      <c r="K47" s="105">
        <v>2388.5072389999996</v>
      </c>
      <c r="L47" s="105">
        <v>2880.8455470000004</v>
      </c>
      <c r="M47" s="105">
        <v>2966.4397899999994</v>
      </c>
      <c r="N47" s="105">
        <v>2083.5917770000001</v>
      </c>
      <c r="O47" s="105">
        <v>1119.3385659999999</v>
      </c>
      <c r="P47" s="105">
        <v>1183.4723970000002</v>
      </c>
      <c r="Q47" s="105">
        <v>1431.724344</v>
      </c>
      <c r="R47" s="82">
        <v>1208.8888119999999</v>
      </c>
      <c r="S47" s="82">
        <v>1078.4607549999998</v>
      </c>
      <c r="T47" s="82">
        <v>1020.893878</v>
      </c>
    </row>
    <row r="48" spans="2:21" s="76" customFormat="1" ht="12" x14ac:dyDescent="0.2">
      <c r="B48" s="90" t="s">
        <v>22</v>
      </c>
      <c r="C48" s="104">
        <v>33.575983000000008</v>
      </c>
      <c r="D48" s="105">
        <v>29.107163000000003</v>
      </c>
      <c r="E48" s="105">
        <v>282.17455100000001</v>
      </c>
      <c r="F48" s="105">
        <v>622.902061</v>
      </c>
      <c r="G48" s="105">
        <v>90.230565000000013</v>
      </c>
      <c r="H48" s="105">
        <v>2081.972174</v>
      </c>
      <c r="I48" s="105">
        <v>342.85458600000004</v>
      </c>
      <c r="J48" s="105">
        <v>348.17614800000013</v>
      </c>
      <c r="K48" s="105">
        <v>462.66983700000003</v>
      </c>
      <c r="L48" s="105">
        <v>817.4118739999999</v>
      </c>
      <c r="M48" s="105">
        <v>1558.68274</v>
      </c>
      <c r="N48" s="105">
        <v>1481.618698</v>
      </c>
      <c r="O48" s="105">
        <v>844.54739599999994</v>
      </c>
      <c r="P48" s="105">
        <v>1012.2290219999999</v>
      </c>
      <c r="Q48" s="105">
        <v>843.34439599999996</v>
      </c>
      <c r="R48" s="82">
        <v>1302.390167</v>
      </c>
      <c r="S48" s="82">
        <v>877.40763700000002</v>
      </c>
      <c r="T48" s="82">
        <v>1080.3357020000001</v>
      </c>
      <c r="U48" s="119"/>
    </row>
    <row r="49" spans="2:21" s="76" customFormat="1" ht="12" x14ac:dyDescent="0.2">
      <c r="B49" s="91" t="s">
        <v>12</v>
      </c>
      <c r="C49" s="104">
        <v>19.893805000000004</v>
      </c>
      <c r="D49" s="105">
        <v>20.842536000000003</v>
      </c>
      <c r="E49" s="105">
        <v>23.166139000000001</v>
      </c>
      <c r="F49" s="105">
        <v>240.43980999999999</v>
      </c>
      <c r="G49" s="105">
        <v>61.144020000000005</v>
      </c>
      <c r="H49" s="105">
        <v>71.15664799999999</v>
      </c>
      <c r="I49" s="105">
        <v>229.97716000000005</v>
      </c>
      <c r="J49" s="105">
        <v>273.47948400000007</v>
      </c>
      <c r="K49" s="105">
        <v>369.77662300000003</v>
      </c>
      <c r="L49" s="105">
        <v>621.48915799999997</v>
      </c>
      <c r="M49" s="105">
        <v>1445.5413040000001</v>
      </c>
      <c r="N49" s="105">
        <v>1367.657042</v>
      </c>
      <c r="O49" s="105">
        <v>716.93047100000001</v>
      </c>
      <c r="P49" s="105">
        <v>881.2653039999999</v>
      </c>
      <c r="Q49" s="105">
        <v>648.57025500000009</v>
      </c>
      <c r="R49" s="82">
        <v>1110.6759539999998</v>
      </c>
      <c r="S49" s="82">
        <v>758.99366900000007</v>
      </c>
      <c r="T49" s="82">
        <v>822.21978200000001</v>
      </c>
    </row>
    <row r="50" spans="2:21" s="76" customFormat="1" ht="12" x14ac:dyDescent="0.2">
      <c r="B50" s="91" t="s">
        <v>13</v>
      </c>
      <c r="C50" s="104">
        <v>13.682178</v>
      </c>
      <c r="D50" s="105">
        <v>8.2646270000000008</v>
      </c>
      <c r="E50" s="105">
        <v>259.00841200000002</v>
      </c>
      <c r="F50" s="105">
        <v>382.46225099999998</v>
      </c>
      <c r="G50" s="105">
        <v>29.086545000000001</v>
      </c>
      <c r="H50" s="105">
        <v>2010.8155260000001</v>
      </c>
      <c r="I50" s="105">
        <v>112.877426</v>
      </c>
      <c r="J50" s="105">
        <v>74.696664000000027</v>
      </c>
      <c r="K50" s="105">
        <v>92.893214</v>
      </c>
      <c r="L50" s="105">
        <v>195.92271600000001</v>
      </c>
      <c r="M50" s="105">
        <v>113.14143600000003</v>
      </c>
      <c r="N50" s="105">
        <v>113.961656</v>
      </c>
      <c r="O50" s="105">
        <v>127.61692499999998</v>
      </c>
      <c r="P50" s="105">
        <v>130.963718</v>
      </c>
      <c r="Q50" s="105">
        <v>194.77414099999999</v>
      </c>
      <c r="R50" s="82">
        <v>191.714213</v>
      </c>
      <c r="S50" s="82">
        <v>118.413968</v>
      </c>
      <c r="T50" s="82">
        <v>258.11591999999996</v>
      </c>
    </row>
    <row r="51" spans="2:21" s="76" customFormat="1" ht="12" x14ac:dyDescent="0.2">
      <c r="B51" s="90" t="s">
        <v>30</v>
      </c>
      <c r="C51" s="104">
        <v>7.3283659999999999</v>
      </c>
      <c r="D51" s="105">
        <v>5.2361909999999998</v>
      </c>
      <c r="E51" s="105">
        <v>13.761356999999999</v>
      </c>
      <c r="F51" s="105">
        <v>67.57932000000001</v>
      </c>
      <c r="G51" s="105">
        <v>77.109670000000008</v>
      </c>
      <c r="H51" s="105">
        <v>41.137657000000004</v>
      </c>
      <c r="I51" s="105">
        <v>51.581411000000003</v>
      </c>
      <c r="J51" s="105">
        <v>52.32269500000001</v>
      </c>
      <c r="K51" s="105">
        <v>497.20092399999999</v>
      </c>
      <c r="L51" s="105">
        <v>1332.7750800000001</v>
      </c>
      <c r="M51" s="105">
        <v>1264.8322310000001</v>
      </c>
      <c r="N51" s="105">
        <v>168.63693500000002</v>
      </c>
      <c r="O51" s="105">
        <v>482.78707600000013</v>
      </c>
      <c r="P51" s="105">
        <v>129.808637</v>
      </c>
      <c r="Q51" s="105">
        <v>768.15290899999991</v>
      </c>
      <c r="R51" s="82">
        <v>352.483766</v>
      </c>
      <c r="S51" s="82">
        <v>159.66901799999999</v>
      </c>
      <c r="T51" s="82">
        <v>214.296491</v>
      </c>
      <c r="U51" s="119"/>
    </row>
    <row r="52" spans="2:21" s="76" customFormat="1" ht="12" x14ac:dyDescent="0.2">
      <c r="B52" s="91" t="s">
        <v>14</v>
      </c>
      <c r="C52" s="104">
        <v>0</v>
      </c>
      <c r="D52" s="105">
        <v>0</v>
      </c>
      <c r="E52" s="105">
        <v>0</v>
      </c>
      <c r="F52" s="105">
        <v>0</v>
      </c>
      <c r="G52" s="105">
        <v>0</v>
      </c>
      <c r="H52" s="105">
        <v>0</v>
      </c>
      <c r="I52" s="105">
        <v>0</v>
      </c>
      <c r="J52" s="105">
        <v>0</v>
      </c>
      <c r="K52" s="105">
        <v>413.96</v>
      </c>
      <c r="L52" s="105">
        <v>1105.4189699999999</v>
      </c>
      <c r="M52" s="105">
        <v>273.75472000000002</v>
      </c>
      <c r="N52" s="105">
        <v>0</v>
      </c>
      <c r="O52" s="105">
        <v>0</v>
      </c>
      <c r="P52" s="105">
        <v>0</v>
      </c>
      <c r="Q52" s="105">
        <v>0</v>
      </c>
      <c r="R52" s="82">
        <v>0</v>
      </c>
      <c r="S52" s="82">
        <v>0</v>
      </c>
      <c r="T52" s="82"/>
    </row>
    <row r="53" spans="2:21" s="76" customFormat="1" ht="12" x14ac:dyDescent="0.2">
      <c r="B53" s="91" t="s">
        <v>11</v>
      </c>
      <c r="C53" s="104">
        <v>7.3283659999999999</v>
      </c>
      <c r="D53" s="105">
        <v>5.2361909999999998</v>
      </c>
      <c r="E53" s="105">
        <v>13.761356999999999</v>
      </c>
      <c r="F53" s="105">
        <v>67.57932000000001</v>
      </c>
      <c r="G53" s="105">
        <v>77.109670000000008</v>
      </c>
      <c r="H53" s="105">
        <v>41.137657000000004</v>
      </c>
      <c r="I53" s="105">
        <v>51.581411000000003</v>
      </c>
      <c r="J53" s="105">
        <v>52.32269500000001</v>
      </c>
      <c r="K53" s="105">
        <v>83.240924000000007</v>
      </c>
      <c r="L53" s="105">
        <v>227.35611</v>
      </c>
      <c r="M53" s="105">
        <v>991.07751099999984</v>
      </c>
      <c r="N53" s="105">
        <v>168.63693500000002</v>
      </c>
      <c r="O53" s="105">
        <v>482.78707600000013</v>
      </c>
      <c r="P53" s="105">
        <v>129.808637</v>
      </c>
      <c r="Q53" s="105">
        <v>767.40566599999988</v>
      </c>
      <c r="R53" s="82">
        <v>352.483766</v>
      </c>
      <c r="S53" s="82">
        <v>159.66901799999999</v>
      </c>
      <c r="T53" s="82">
        <v>214.296491</v>
      </c>
    </row>
    <row r="54" spans="2:21" s="76" customFormat="1" ht="12" x14ac:dyDescent="0.2">
      <c r="B54" s="90" t="s">
        <v>71</v>
      </c>
      <c r="C54" s="104">
        <v>-46.889212949999994</v>
      </c>
      <c r="D54" s="105">
        <v>-41.065758600000002</v>
      </c>
      <c r="E54" s="105">
        <v>220.05342098010001</v>
      </c>
      <c r="F54" s="105">
        <v>25.16137770000001</v>
      </c>
      <c r="G54" s="105">
        <v>801.32103226999982</v>
      </c>
      <c r="H54" s="105">
        <v>273.40659843000009</v>
      </c>
      <c r="I54" s="105">
        <v>-535.70771800000011</v>
      </c>
      <c r="J54" s="105">
        <v>-17.386414640000009</v>
      </c>
      <c r="K54" s="105">
        <v>-394.95673142919986</v>
      </c>
      <c r="L54" s="105">
        <v>528.12817244680002</v>
      </c>
      <c r="M54" s="105">
        <v>-1766.0709185932003</v>
      </c>
      <c r="N54" s="105">
        <v>-107.90941657000003</v>
      </c>
      <c r="O54" s="105">
        <v>354.43412712259993</v>
      </c>
      <c r="P54" s="105">
        <v>1140.1022175976</v>
      </c>
      <c r="Q54" s="105">
        <v>-408.15637476280222</v>
      </c>
      <c r="R54" s="82">
        <v>231.04830721020113</v>
      </c>
      <c r="S54" s="82">
        <v>276.6409393997975</v>
      </c>
      <c r="T54" s="82">
        <v>-95.512023404202438</v>
      </c>
      <c r="U54" s="119"/>
    </row>
    <row r="55" spans="2:21" s="76" customFormat="1" ht="12" x14ac:dyDescent="0.2">
      <c r="B55" s="90"/>
      <c r="C55" s="106"/>
      <c r="D55" s="107"/>
      <c r="E55" s="107"/>
      <c r="F55" s="107"/>
      <c r="G55" s="107"/>
      <c r="H55" s="107"/>
      <c r="I55" s="108"/>
      <c r="J55" s="108"/>
      <c r="K55" s="108"/>
      <c r="L55" s="108"/>
      <c r="M55" s="108"/>
      <c r="N55" s="108"/>
      <c r="O55" s="108"/>
      <c r="P55" s="108"/>
      <c r="Q55" s="108"/>
      <c r="R55" s="84"/>
      <c r="S55" s="84"/>
      <c r="T55" s="84"/>
    </row>
    <row r="56" spans="2:21" s="76" customFormat="1" ht="12" x14ac:dyDescent="0.2">
      <c r="B56" s="89" t="s">
        <v>32</v>
      </c>
      <c r="C56" s="102">
        <v>59.023438999999996</v>
      </c>
      <c r="D56" s="103">
        <v>91.17264200000001</v>
      </c>
      <c r="E56" s="103">
        <v>91.915102000000019</v>
      </c>
      <c r="F56" s="103">
        <v>1066.1381800000001</v>
      </c>
      <c r="G56" s="103">
        <v>2388.2911959999997</v>
      </c>
      <c r="H56" s="103">
        <v>1409.5012469999999</v>
      </c>
      <c r="I56" s="103">
        <v>1183.9937119999997</v>
      </c>
      <c r="J56" s="103">
        <v>3157.3362309999998</v>
      </c>
      <c r="K56" s="103">
        <v>5228.9874270000009</v>
      </c>
      <c r="L56" s="103">
        <v>6745.826810999999</v>
      </c>
      <c r="M56" s="103">
        <v>8377.6354969999993</v>
      </c>
      <c r="N56" s="103">
        <v>10793.361976</v>
      </c>
      <c r="O56" s="103">
        <v>12123.656089</v>
      </c>
      <c r="P56" s="103">
        <v>11456.145715000002</v>
      </c>
      <c r="Q56" s="103">
        <v>8500.8715339999999</v>
      </c>
      <c r="R56" s="81">
        <v>6138.0500339999999</v>
      </c>
      <c r="S56" s="81">
        <v>2175.2192799999998</v>
      </c>
      <c r="T56" s="81">
        <v>4072.5309740000002</v>
      </c>
    </row>
    <row r="57" spans="2:21" s="76" customFormat="1" ht="12" x14ac:dyDescent="0.2">
      <c r="B57" s="90" t="s">
        <v>15</v>
      </c>
      <c r="C57" s="106">
        <v>57.929986999999997</v>
      </c>
      <c r="D57" s="107">
        <v>89.274879000000013</v>
      </c>
      <c r="E57" s="107">
        <v>88.731102000000021</v>
      </c>
      <c r="F57" s="107">
        <v>1066.1381800000001</v>
      </c>
      <c r="G57" s="107">
        <v>2388.2911959999997</v>
      </c>
      <c r="H57" s="107">
        <v>1338.8012469999999</v>
      </c>
      <c r="I57" s="107">
        <v>1183.5577469999998</v>
      </c>
      <c r="J57" s="107">
        <v>3157.3362309999998</v>
      </c>
      <c r="K57" s="107">
        <v>5222.7231060000013</v>
      </c>
      <c r="L57" s="107">
        <v>6731.3726579999993</v>
      </c>
      <c r="M57" s="107">
        <v>8366.3461179999995</v>
      </c>
      <c r="N57" s="107">
        <v>10789.217907</v>
      </c>
      <c r="O57" s="107">
        <v>12117.930394999999</v>
      </c>
      <c r="P57" s="107">
        <v>11086.354003000002</v>
      </c>
      <c r="Q57" s="107">
        <v>8463.3128340000003</v>
      </c>
      <c r="R57" s="83">
        <v>6065.7278019999994</v>
      </c>
      <c r="S57" s="83">
        <v>2175.2192799999998</v>
      </c>
      <c r="T57" s="83">
        <v>4046.7364870000001</v>
      </c>
      <c r="U57" s="119"/>
    </row>
    <row r="58" spans="2:21" s="76" customFormat="1" ht="12" x14ac:dyDescent="0.2">
      <c r="B58" s="90" t="s">
        <v>47</v>
      </c>
      <c r="C58" s="106">
        <v>1.0934520000000001</v>
      </c>
      <c r="D58" s="107">
        <v>1.8977630000000001</v>
      </c>
      <c r="E58" s="107">
        <v>3.1840000000000002</v>
      </c>
      <c r="F58" s="107">
        <v>0</v>
      </c>
      <c r="G58" s="107">
        <v>0</v>
      </c>
      <c r="H58" s="107">
        <v>70.7</v>
      </c>
      <c r="I58" s="107">
        <v>0.43596499999999999</v>
      </c>
      <c r="J58" s="107">
        <v>0</v>
      </c>
      <c r="K58" s="107">
        <v>6.2643209999999998</v>
      </c>
      <c r="L58" s="107">
        <v>14.454153</v>
      </c>
      <c r="M58" s="107">
        <v>11.289379</v>
      </c>
      <c r="N58" s="107">
        <v>4.1440689999999991</v>
      </c>
      <c r="O58" s="107">
        <v>5.7256939999999998</v>
      </c>
      <c r="P58" s="107">
        <v>369.79171200000002</v>
      </c>
      <c r="Q58" s="107">
        <v>37.558700000000002</v>
      </c>
      <c r="R58" s="83">
        <v>72.322232</v>
      </c>
      <c r="S58" s="83">
        <v>0</v>
      </c>
      <c r="T58" s="83">
        <v>25.794487</v>
      </c>
    </row>
    <row r="59" spans="2:21" s="76" customFormat="1" ht="12" x14ac:dyDescent="0.2">
      <c r="B59" s="94"/>
      <c r="C59" s="106"/>
      <c r="D59" s="107"/>
      <c r="E59" s="107"/>
      <c r="F59" s="107"/>
      <c r="G59" s="107"/>
      <c r="H59" s="110"/>
      <c r="I59" s="108"/>
      <c r="J59" s="108"/>
      <c r="K59" s="108"/>
      <c r="L59" s="108"/>
      <c r="M59" s="108"/>
      <c r="N59" s="108"/>
      <c r="O59" s="108"/>
      <c r="P59" s="108"/>
      <c r="Q59" s="108"/>
      <c r="R59" s="84"/>
      <c r="S59" s="84"/>
      <c r="T59" s="84"/>
    </row>
    <row r="60" spans="2:21" s="76" customFormat="1" ht="12" x14ac:dyDescent="0.2">
      <c r="B60" s="97" t="s">
        <v>41</v>
      </c>
      <c r="C60" s="102">
        <v>125.47828360000017</v>
      </c>
      <c r="D60" s="103">
        <v>109.28059854999981</v>
      </c>
      <c r="E60" s="103">
        <v>984.15512158630008</v>
      </c>
      <c r="F60" s="103">
        <v>377.30864942000335</v>
      </c>
      <c r="G60" s="103">
        <v>5965.1116832299995</v>
      </c>
      <c r="H60" s="103">
        <v>3625.0190376399987</v>
      </c>
      <c r="I60" s="103">
        <v>3429.4095050000105</v>
      </c>
      <c r="J60" s="103">
        <v>5270.0419248800026</v>
      </c>
      <c r="K60" s="103">
        <v>4901.6087573286059</v>
      </c>
      <c r="L60" s="103">
        <v>4276.8498927532019</v>
      </c>
      <c r="M60" s="103">
        <v>4361.3913488295912</v>
      </c>
      <c r="N60" s="103">
        <v>3386.064000792212</v>
      </c>
      <c r="O60" s="103">
        <v>2476.9372901215975</v>
      </c>
      <c r="P60" s="103">
        <v>1881.3518839895987</v>
      </c>
      <c r="Q60" s="103">
        <v>1196.9245902174152</v>
      </c>
      <c r="R60" s="81">
        <v>3480.5789489130038</v>
      </c>
      <c r="S60" s="81">
        <v>2899.4098557798061</v>
      </c>
      <c r="T60" s="81">
        <v>1461.2342000368044</v>
      </c>
      <c r="U60" s="120"/>
    </row>
    <row r="61" spans="2:21" s="76" customFormat="1" ht="12" x14ac:dyDescent="0.2">
      <c r="B61" s="88" t="s">
        <v>42</v>
      </c>
      <c r="C61" s="109">
        <v>87.796460600000046</v>
      </c>
      <c r="D61" s="79">
        <v>43.059240549999686</v>
      </c>
      <c r="E61" s="79">
        <v>946.97671558630009</v>
      </c>
      <c r="F61" s="79">
        <v>-547.58922157999768</v>
      </c>
      <c r="G61" s="79">
        <v>3928.0088052300016</v>
      </c>
      <c r="H61" s="79">
        <v>2544.7183156399988</v>
      </c>
      <c r="I61" s="79">
        <v>2450.6728690000127</v>
      </c>
      <c r="J61" s="79">
        <v>3290.0920508800045</v>
      </c>
      <c r="K61" s="79">
        <v>-132.07038267139433</v>
      </c>
      <c r="L61" s="79">
        <v>-1510.8757372467976</v>
      </c>
      <c r="M61" s="79">
        <v>-1975.4834321704079</v>
      </c>
      <c r="N61" s="79">
        <v>-5503.1442822077879</v>
      </c>
      <c r="O61" s="79">
        <v>-9011.9034178784059</v>
      </c>
      <c r="P61" s="79">
        <v>-7245.9090900103984</v>
      </c>
      <c r="Q61" s="79">
        <v>-6043.9553727825842</v>
      </c>
      <c r="R61" s="118">
        <v>-874.59981408699969</v>
      </c>
      <c r="S61" s="118">
        <v>997.94317177980383</v>
      </c>
      <c r="T61" s="118">
        <v>-2331.3710559631973</v>
      </c>
      <c r="U61" s="120"/>
    </row>
    <row r="62" spans="2:21" s="76" customFormat="1" ht="12" x14ac:dyDescent="0.2">
      <c r="B62" s="98"/>
      <c r="C62" s="102"/>
      <c r="D62" s="103"/>
      <c r="E62" s="103"/>
      <c r="F62" s="103"/>
      <c r="G62" s="103"/>
      <c r="H62" s="111"/>
      <c r="I62" s="108"/>
      <c r="J62" s="108"/>
      <c r="K62" s="108"/>
      <c r="L62" s="108"/>
      <c r="M62" s="108"/>
      <c r="N62" s="108"/>
      <c r="O62" s="108"/>
      <c r="P62" s="108"/>
      <c r="Q62" s="108"/>
      <c r="R62" s="84"/>
      <c r="S62" s="84"/>
      <c r="T62" s="84"/>
    </row>
    <row r="63" spans="2:21" s="76" customFormat="1" ht="12" x14ac:dyDescent="0.2">
      <c r="B63" s="88" t="s">
        <v>16</v>
      </c>
      <c r="C63" s="109">
        <v>-87.796460599999961</v>
      </c>
      <c r="D63" s="79">
        <v>-43.059240550000027</v>
      </c>
      <c r="E63" s="79">
        <v>-946.97671558630009</v>
      </c>
      <c r="F63" s="79">
        <v>547.58922157999973</v>
      </c>
      <c r="G63" s="79">
        <v>-3928.0088052300016</v>
      </c>
      <c r="H63" s="79">
        <v>-2544.7183156399997</v>
      </c>
      <c r="I63" s="79">
        <v>-2450.672869</v>
      </c>
      <c r="J63" s="79">
        <v>-3290.0920508799991</v>
      </c>
      <c r="K63" s="79">
        <v>132.07038267140047</v>
      </c>
      <c r="L63" s="79">
        <v>1510.8757372467994</v>
      </c>
      <c r="M63" s="79">
        <v>1975.4834321703997</v>
      </c>
      <c r="N63" s="79">
        <v>5503.1442822077979</v>
      </c>
      <c r="O63" s="79">
        <v>9011.9034178783986</v>
      </c>
      <c r="P63" s="79">
        <v>7245.9090900104011</v>
      </c>
      <c r="Q63" s="79">
        <v>6043.9553727825987</v>
      </c>
      <c r="R63" s="118">
        <v>874.59981408700048</v>
      </c>
      <c r="S63" s="118">
        <v>-997.94317177979974</v>
      </c>
      <c r="T63" s="118">
        <v>2331.371055963195</v>
      </c>
    </row>
    <row r="64" spans="2:21" s="76" customFormat="1" ht="12" x14ac:dyDescent="0.2">
      <c r="B64" s="89" t="s">
        <v>33</v>
      </c>
      <c r="C64" s="102">
        <v>-49.318814599999996</v>
      </c>
      <c r="D64" s="103">
        <v>54.209586449999989</v>
      </c>
      <c r="E64" s="103">
        <v>449.25023541370001</v>
      </c>
      <c r="F64" s="103">
        <v>425.40518957999984</v>
      </c>
      <c r="G64" s="103">
        <v>445.53553799999986</v>
      </c>
      <c r="H64" s="103">
        <v>-604.70504432000007</v>
      </c>
      <c r="I64" s="103">
        <v>-1236.5193959999999</v>
      </c>
      <c r="J64" s="103">
        <v>-2072.6982188799998</v>
      </c>
      <c r="K64" s="103">
        <v>-915.81028132859956</v>
      </c>
      <c r="L64" s="103">
        <v>435.83610134680004</v>
      </c>
      <c r="M64" s="103">
        <v>847.67081117039993</v>
      </c>
      <c r="N64" s="103">
        <v>-420.74903979220011</v>
      </c>
      <c r="O64" s="103">
        <v>195.09943887840001</v>
      </c>
      <c r="P64" s="103">
        <v>146.72283001039997</v>
      </c>
      <c r="Q64" s="103">
        <v>564.98541478259995</v>
      </c>
      <c r="R64" s="81">
        <v>629.61251808700001</v>
      </c>
      <c r="S64" s="81">
        <v>200.4352711816</v>
      </c>
      <c r="T64" s="81">
        <v>1260.7716513686</v>
      </c>
    </row>
    <row r="65" spans="2:20" s="76" customFormat="1" ht="12" x14ac:dyDescent="0.2">
      <c r="B65" s="90" t="s">
        <v>34</v>
      </c>
      <c r="C65" s="106">
        <v>5.5881091199999995</v>
      </c>
      <c r="D65" s="107">
        <v>182.68908784999999</v>
      </c>
      <c r="E65" s="107">
        <v>922.25278623370002</v>
      </c>
      <c r="F65" s="107">
        <v>1027.6344829799998</v>
      </c>
      <c r="G65" s="107">
        <v>1650.2350976999999</v>
      </c>
      <c r="H65" s="107">
        <v>418.45558990000001</v>
      </c>
      <c r="I65" s="107">
        <v>731.63363700000014</v>
      </c>
      <c r="J65" s="107">
        <v>950.48246448000009</v>
      </c>
      <c r="K65" s="107">
        <v>3547.2786812847999</v>
      </c>
      <c r="L65" s="107">
        <v>1086.7866429168</v>
      </c>
      <c r="M65" s="107">
        <v>945.83988344579984</v>
      </c>
      <c r="N65" s="107">
        <v>498.54674415000005</v>
      </c>
      <c r="O65" s="107">
        <v>228.29364577460001</v>
      </c>
      <c r="P65" s="107">
        <v>216.66867687779998</v>
      </c>
      <c r="Q65" s="107">
        <v>659.71995726279999</v>
      </c>
      <c r="R65" s="83">
        <v>764.87614801360007</v>
      </c>
      <c r="S65" s="83">
        <v>298.8784318758</v>
      </c>
      <c r="T65" s="83">
        <v>1403.2328339063999</v>
      </c>
    </row>
    <row r="66" spans="2:20" s="76" customFormat="1" ht="12" x14ac:dyDescent="0.2">
      <c r="B66" s="90" t="s">
        <v>35</v>
      </c>
      <c r="C66" s="106">
        <v>-54.906923719999995</v>
      </c>
      <c r="D66" s="107">
        <v>-128.4795014</v>
      </c>
      <c r="E66" s="107">
        <v>-473.00255082000001</v>
      </c>
      <c r="F66" s="107">
        <v>-602.22929339999996</v>
      </c>
      <c r="G66" s="107">
        <v>-1204.6995597</v>
      </c>
      <c r="H66" s="105">
        <v>-1023.1606342200001</v>
      </c>
      <c r="I66" s="107">
        <v>-1968.1530330000001</v>
      </c>
      <c r="J66" s="107">
        <v>-3023.1806833599999</v>
      </c>
      <c r="K66" s="107">
        <v>-4463.0889626133994</v>
      </c>
      <c r="L66" s="107">
        <v>-650.95054156999981</v>
      </c>
      <c r="M66" s="107">
        <v>-98.169072275399998</v>
      </c>
      <c r="N66" s="107">
        <v>-919.29578394220016</v>
      </c>
      <c r="O66" s="107">
        <v>-33.194206896200008</v>
      </c>
      <c r="P66" s="107">
        <v>-69.945846867400007</v>
      </c>
      <c r="Q66" s="107">
        <v>-94.734542480200005</v>
      </c>
      <c r="R66" s="83">
        <v>-135.2636299266</v>
      </c>
      <c r="S66" s="83">
        <v>-98.443160694200003</v>
      </c>
      <c r="T66" s="83">
        <v>-142.4611825378</v>
      </c>
    </row>
    <row r="67" spans="2:20" s="76" customFormat="1" ht="12" x14ac:dyDescent="0.2">
      <c r="B67" s="94"/>
      <c r="C67" s="106"/>
      <c r="D67" s="107"/>
      <c r="E67" s="107"/>
      <c r="F67" s="107"/>
      <c r="G67" s="107"/>
      <c r="H67" s="107"/>
      <c r="I67" s="108"/>
      <c r="J67" s="108"/>
      <c r="K67" s="108"/>
      <c r="L67" s="108"/>
      <c r="M67" s="108"/>
      <c r="N67" s="108"/>
      <c r="O67" s="108"/>
      <c r="P67" s="108"/>
      <c r="Q67" s="108"/>
      <c r="R67" s="84"/>
      <c r="S67" s="84"/>
      <c r="T67" s="84"/>
    </row>
    <row r="68" spans="2:20" s="76" customFormat="1" ht="12" x14ac:dyDescent="0.2">
      <c r="B68" s="89" t="s">
        <v>39</v>
      </c>
      <c r="C68" s="102">
        <v>-38.477645999999964</v>
      </c>
      <c r="D68" s="103">
        <v>-97.268827000000016</v>
      </c>
      <c r="E68" s="103">
        <v>-1396.2269510000001</v>
      </c>
      <c r="F68" s="103">
        <v>122.18403199999989</v>
      </c>
      <c r="G68" s="103">
        <v>-4373.5443432300017</v>
      </c>
      <c r="H68" s="103">
        <v>-1940.0132713199996</v>
      </c>
      <c r="I68" s="103">
        <v>-1214.1534730000001</v>
      </c>
      <c r="J68" s="103">
        <v>-1217.3938319999995</v>
      </c>
      <c r="K68" s="103">
        <v>1047.880664</v>
      </c>
      <c r="L68" s="103">
        <v>1075.0396358999997</v>
      </c>
      <c r="M68" s="103">
        <v>1127.8126209999996</v>
      </c>
      <c r="N68" s="103">
        <v>5923.8933219999981</v>
      </c>
      <c r="O68" s="103">
        <v>8816.8039789999984</v>
      </c>
      <c r="P68" s="103">
        <v>7099.1862600000013</v>
      </c>
      <c r="Q68" s="103">
        <v>5478.9699579999988</v>
      </c>
      <c r="R68" s="81">
        <v>244.98729600000047</v>
      </c>
      <c r="S68" s="81">
        <v>-1198.3784429614007</v>
      </c>
      <c r="T68" s="81">
        <v>1070.5994045945954</v>
      </c>
    </row>
    <row r="69" spans="2:20" s="76" customFormat="1" ht="12" x14ac:dyDescent="0.2">
      <c r="B69" s="90" t="s">
        <v>37</v>
      </c>
      <c r="C69" s="106">
        <v>130.37399500000001</v>
      </c>
      <c r="D69" s="107">
        <v>-23.573232000000004</v>
      </c>
      <c r="E69" s="107">
        <v>-1323.826444</v>
      </c>
      <c r="F69" s="107">
        <v>596.14916600000004</v>
      </c>
      <c r="G69" s="107">
        <v>-5373.2228620000014</v>
      </c>
      <c r="H69" s="107">
        <v>-817.31921599999987</v>
      </c>
      <c r="I69" s="107">
        <v>-1839.550495</v>
      </c>
      <c r="J69" s="107">
        <v>-1437.630173</v>
      </c>
      <c r="K69" s="107">
        <v>1756.0480050000001</v>
      </c>
      <c r="L69" s="107">
        <v>2142.5178309999997</v>
      </c>
      <c r="M69" s="107">
        <v>2075.7413919999999</v>
      </c>
      <c r="N69" s="107">
        <v>6522.9057359999979</v>
      </c>
      <c r="O69" s="107">
        <v>8315.3277439999983</v>
      </c>
      <c r="P69" s="107">
        <v>7430.9857330000013</v>
      </c>
      <c r="Q69" s="107">
        <v>4495.4486579999993</v>
      </c>
      <c r="R69" s="83">
        <v>-1041.9045199999998</v>
      </c>
      <c r="S69" s="83">
        <v>2188.8630109999995</v>
      </c>
      <c r="T69" s="83">
        <v>855.68297199999984</v>
      </c>
    </row>
    <row r="70" spans="2:20" s="76" customFormat="1" ht="12" x14ac:dyDescent="0.2">
      <c r="B70" s="90" t="s">
        <v>38</v>
      </c>
      <c r="C70" s="106">
        <v>-36.973412000000003</v>
      </c>
      <c r="D70" s="107">
        <v>-0.32244400000000084</v>
      </c>
      <c r="E70" s="107">
        <v>12.963966000000003</v>
      </c>
      <c r="F70" s="107">
        <v>-23.421040000000005</v>
      </c>
      <c r="G70" s="107">
        <v>137.77522700000003</v>
      </c>
      <c r="H70" s="107">
        <v>-429.16895599999998</v>
      </c>
      <c r="I70" s="107">
        <v>522.53884600000004</v>
      </c>
      <c r="J70" s="107">
        <v>1069.6141770000004</v>
      </c>
      <c r="K70" s="107">
        <v>475.58070599999985</v>
      </c>
      <c r="L70" s="107">
        <v>-1474.7196701</v>
      </c>
      <c r="M70" s="107">
        <v>1806.0933210000003</v>
      </c>
      <c r="N70" s="107">
        <v>49.626103000000171</v>
      </c>
      <c r="O70" s="107">
        <v>-1137.7815120000002</v>
      </c>
      <c r="P70" s="107">
        <v>-663.03356699999995</v>
      </c>
      <c r="Q70" s="107">
        <v>94.415663999999907</v>
      </c>
      <c r="R70" s="83">
        <v>1782.7079550000003</v>
      </c>
      <c r="S70" s="83">
        <v>-1042.2958509999999</v>
      </c>
      <c r="T70" s="83">
        <v>561.1315169999998</v>
      </c>
    </row>
    <row r="71" spans="2:20" s="76" customFormat="1" ht="12" x14ac:dyDescent="0.2">
      <c r="B71" s="99" t="s">
        <v>11</v>
      </c>
      <c r="C71" s="112">
        <v>-131.87822899999998</v>
      </c>
      <c r="D71" s="113">
        <v>-73.373151000000007</v>
      </c>
      <c r="E71" s="113">
        <v>-85.364473000000004</v>
      </c>
      <c r="F71" s="113">
        <v>-450.54409400000009</v>
      </c>
      <c r="G71" s="113">
        <v>861.9032917699999</v>
      </c>
      <c r="H71" s="113">
        <v>-693.52509931999987</v>
      </c>
      <c r="I71" s="113">
        <v>102.858176</v>
      </c>
      <c r="J71" s="113">
        <v>-849.37783599999989</v>
      </c>
      <c r="K71" s="113">
        <v>-1183.7480469999998</v>
      </c>
      <c r="L71" s="113">
        <v>407.24147499999981</v>
      </c>
      <c r="M71" s="113">
        <v>-2754.0220920000002</v>
      </c>
      <c r="N71" s="113">
        <v>-648.63851699999987</v>
      </c>
      <c r="O71" s="113">
        <v>1639.2577469999999</v>
      </c>
      <c r="P71" s="113">
        <v>331.23409399999997</v>
      </c>
      <c r="Q71" s="113">
        <v>889.10563599999989</v>
      </c>
      <c r="R71" s="85">
        <v>-495.81613900000002</v>
      </c>
      <c r="S71" s="85">
        <v>-2344.9456029613998</v>
      </c>
      <c r="T71" s="85">
        <v>-346.21508440540424</v>
      </c>
    </row>
    <row r="72" spans="2:20" ht="12.75" customHeight="1" x14ac:dyDescent="0.2">
      <c r="B72" s="114" t="s">
        <v>85</v>
      </c>
    </row>
    <row r="73" spans="2:20" ht="12.75" customHeight="1" x14ac:dyDescent="0.2">
      <c r="B73" s="115" t="s">
        <v>86</v>
      </c>
      <c r="C73" s="71"/>
    </row>
    <row r="74" spans="2:20" ht="12.75" customHeight="1" x14ac:dyDescent="0.2">
      <c r="B74" s="114" t="s">
        <v>87</v>
      </c>
    </row>
    <row r="75" spans="2:20" ht="12.75" customHeight="1" x14ac:dyDescent="0.2">
      <c r="B75" s="116" t="s">
        <v>72</v>
      </c>
    </row>
    <row r="76" spans="2:20" ht="12.75" customHeight="1" x14ac:dyDescent="0.2">
      <c r="B76" s="116" t="s">
        <v>73</v>
      </c>
    </row>
    <row r="77" spans="2:20" ht="12.75" customHeight="1" x14ac:dyDescent="0.2">
      <c r="B77" s="116" t="s">
        <v>74</v>
      </c>
    </row>
    <row r="78" spans="2:20" ht="12.75" customHeight="1" x14ac:dyDescent="0.2">
      <c r="B78" s="116" t="s">
        <v>75</v>
      </c>
    </row>
    <row r="79" spans="2:20" ht="12.75" customHeight="1" x14ac:dyDescent="0.2">
      <c r="B79" s="80" t="s">
        <v>84</v>
      </c>
    </row>
    <row r="80" spans="2:20" x14ac:dyDescent="0.2">
      <c r="B80" s="80" t="s">
        <v>91</v>
      </c>
    </row>
    <row r="81" spans="3:20" x14ac:dyDescent="0.2"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</row>
    <row r="82" spans="3:20" x14ac:dyDescent="0.2"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</row>
  </sheetData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6,01,03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pvalencia</dc:creator>
  <cp:lastModifiedBy>Albaro Benedicto Laime Mamani</cp:lastModifiedBy>
  <cp:lastPrinted>2011-06-22T23:17:49Z</cp:lastPrinted>
  <dcterms:created xsi:type="dcterms:W3CDTF">2005-04-05T23:06:12Z</dcterms:created>
  <dcterms:modified xsi:type="dcterms:W3CDTF">2022-12-08T14:01:55Z</dcterms:modified>
</cp:coreProperties>
</file>