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90" yWindow="195" windowWidth="24945" windowHeight="10515"/>
  </bookViews>
  <sheets>
    <sheet name="ffpp" sheetId="2" r:id="rId1"/>
  </sheets>
  <calcPr calcId="145621"/>
</workbook>
</file>

<file path=xl/calcChain.xml><?xml version="1.0" encoding="utf-8"?>
<calcChain xmlns="http://schemas.openxmlformats.org/spreadsheetml/2006/main">
  <c r="T59" i="2" l="1"/>
  <c r="T63" i="2"/>
  <c r="T66" i="2"/>
  <c r="T69" i="2"/>
  <c r="T71" i="2"/>
  <c r="T73" i="2"/>
  <c r="T76" i="2"/>
  <c r="T79" i="2"/>
  <c r="T82" i="2"/>
  <c r="T45" i="2"/>
  <c r="T30" i="2"/>
  <c r="T29" i="2"/>
  <c r="T52" i="2"/>
  <c r="T16" i="2"/>
  <c r="T15" i="2"/>
  <c r="T12" i="2"/>
  <c r="S59" i="2"/>
  <c r="S63" i="2"/>
  <c r="S66" i="2"/>
  <c r="S69" i="2"/>
  <c r="S71" i="2"/>
  <c r="S73" i="2"/>
  <c r="S76" i="2"/>
  <c r="S79" i="2"/>
  <c r="S82" i="2"/>
  <c r="S45" i="2"/>
  <c r="S30" i="2"/>
  <c r="S29" i="2"/>
  <c r="S52" i="2"/>
  <c r="S16" i="2"/>
  <c r="S15" i="2"/>
  <c r="S12" i="2"/>
  <c r="R59" i="2"/>
  <c r="R63" i="2"/>
  <c r="R66" i="2"/>
  <c r="R69" i="2"/>
  <c r="R71" i="2"/>
  <c r="R73" i="2"/>
  <c r="R76" i="2"/>
  <c r="R79" i="2"/>
  <c r="R82" i="2"/>
  <c r="R45" i="2"/>
  <c r="R30" i="2"/>
  <c r="R29" i="2"/>
  <c r="R16" i="2"/>
  <c r="R15" i="2"/>
  <c r="R12" i="2"/>
  <c r="Q59" i="2"/>
  <c r="Q63" i="2"/>
  <c r="Q66" i="2"/>
  <c r="Q69" i="2"/>
  <c r="Q71" i="2"/>
  <c r="Q73" i="2"/>
  <c r="Q76" i="2"/>
  <c r="Q79" i="2"/>
  <c r="Q82" i="2"/>
  <c r="Q30" i="2"/>
  <c r="Q29" i="2"/>
  <c r="Q45" i="2"/>
  <c r="Q16" i="2"/>
  <c r="Q15" i="2"/>
  <c r="Q12" i="2"/>
  <c r="Q52" i="2"/>
  <c r="R52" i="2"/>
</calcChain>
</file>

<file path=xl/sharedStrings.xml><?xml version="1.0" encoding="utf-8"?>
<sst xmlns="http://schemas.openxmlformats.org/spreadsheetml/2006/main" count="83" uniqueCount="83">
  <si>
    <t>ACTIVO</t>
  </si>
  <si>
    <t>PASIVO</t>
  </si>
  <si>
    <t>PATRIMONIO</t>
  </si>
  <si>
    <t>Disponibilidades</t>
  </si>
  <si>
    <t>Inversiones Temporarias</t>
  </si>
  <si>
    <t>Cartera</t>
  </si>
  <si>
    <t xml:space="preserve">  Cartera Bruta</t>
  </si>
  <si>
    <t>Bienes Realizables</t>
  </si>
  <si>
    <t>Inversiones Permanentes</t>
  </si>
  <si>
    <t>Otros Activos</t>
  </si>
  <si>
    <t>Obligaciones con el Público</t>
  </si>
  <si>
    <t>Obligaciones con Instituciones Fiscales</t>
  </si>
  <si>
    <t>Otras Cuentas por Pagar</t>
  </si>
  <si>
    <t>Previsiones</t>
  </si>
  <si>
    <t>Obligaciones Subordinadas</t>
  </si>
  <si>
    <t>Capital Social</t>
  </si>
  <si>
    <t>Aportes No Capitalizados</t>
  </si>
  <si>
    <t>Reservas</t>
  </si>
  <si>
    <t>Resultados Acumulados</t>
  </si>
  <si>
    <t>PASIVO Y PATRIMONIO</t>
  </si>
  <si>
    <t>Cuentas Contingentes Deudoras</t>
  </si>
  <si>
    <t>Cuentas de Orden Deudoras</t>
  </si>
  <si>
    <t>(+) Ingresos financieros</t>
  </si>
  <si>
    <t>(+)  Abonos por ajustes por inflación</t>
  </si>
  <si>
    <t>(+)  Otros Ingresos operativos</t>
  </si>
  <si>
    <t>(-) Otros gastos operativos</t>
  </si>
  <si>
    <t>(-) Gastos de administración</t>
  </si>
  <si>
    <t>(-) Impuesto sobre las utilidades de las empresas</t>
  </si>
  <si>
    <t>(-) Gastos extraordinarios</t>
  </si>
  <si>
    <t xml:space="preserve">(En miles de bolivianos) </t>
  </si>
  <si>
    <t>(+) Ingresos de gestiones anteriores</t>
  </si>
  <si>
    <t>(-) Gastos de gestiones anteriores</t>
  </si>
  <si>
    <t>ESTADO DE SITUACIÓN PATRIMONIAL</t>
  </si>
  <si>
    <t xml:space="preserve">  Productos Devengados por Cobrar Cartera</t>
  </si>
  <si>
    <t xml:space="preserve">  (Previsión para Incobrabilidad de Cartera)</t>
  </si>
  <si>
    <t>Otras Cuentas por Cobrar</t>
  </si>
  <si>
    <t>Bienes de Uso</t>
  </si>
  <si>
    <t xml:space="preserve">   Obligaciones con el Público por Cuentas de Ahorros</t>
  </si>
  <si>
    <t xml:space="preserve">   Obligaciones con el Público a Plazo</t>
  </si>
  <si>
    <t xml:space="preserve">   Cargos Devengados por Pagar Obligaciones con el Público</t>
  </si>
  <si>
    <t>Títulos Valores en Circulación</t>
  </si>
  <si>
    <t>Ajustes al Patrimonio</t>
  </si>
  <si>
    <t>ESTADO DE GANANCIAS Y PÉRDIDAS</t>
  </si>
  <si>
    <t>(-) Gastos financieros</t>
  </si>
  <si>
    <t>(-) Cargos por ajustes por inflación</t>
  </si>
  <si>
    <t>(-) Cargos por incobrabilidad y desvalorización de activos financieros</t>
  </si>
  <si>
    <t>(+) Ingresos extraordinarios</t>
  </si>
  <si>
    <t>ESTADO</t>
  </si>
  <si>
    <t xml:space="preserve">   Obligaciones con el Público a Plazo con Anotación en Cuenta</t>
  </si>
  <si>
    <r>
      <t xml:space="preserve">    Cartera con Atraso hasta 30 días</t>
    </r>
    <r>
      <rPr>
        <vertAlign val="superscript"/>
        <sz val="10"/>
        <color indexed="18"/>
        <rFont val="Arial"/>
        <family val="2"/>
      </rPr>
      <t xml:space="preserve"> </t>
    </r>
    <r>
      <rPr>
        <vertAlign val="superscript"/>
        <sz val="8"/>
        <color indexed="18"/>
        <rFont val="Arial"/>
        <family val="2"/>
      </rPr>
      <t>(2)</t>
    </r>
  </si>
  <si>
    <t xml:space="preserve">  (=) Resultado Financiero Bruto</t>
  </si>
  <si>
    <t xml:space="preserve">  (=) Resultado Financiero Antes de Incobrables</t>
  </si>
  <si>
    <t xml:space="preserve">  (=) Resultado Financiero Después de Incobrables</t>
  </si>
  <si>
    <t xml:space="preserve">  (=) Resultado de Operación Bruto</t>
  </si>
  <si>
    <t xml:space="preserve">  (=) Resultado de Operación Neto Antes del IUE</t>
  </si>
  <si>
    <t xml:space="preserve">  (=) Resultado de Operación Neto Después del IUE</t>
  </si>
  <si>
    <t xml:space="preserve">  (=) Resultado de la Gestión</t>
  </si>
  <si>
    <t xml:space="preserve">  (=) Resultado Neto del Ejercicio</t>
  </si>
  <si>
    <t xml:space="preserve">   Obligaciones con el Público a la Vista</t>
  </si>
  <si>
    <t xml:space="preserve">   Obligaciones con el Público Restringidas</t>
  </si>
  <si>
    <t>Obligaciones con Bancos y Entidades de Financiamiento</t>
  </si>
  <si>
    <t xml:space="preserve">  (=) Resultado después de ajuste por diferencia de cambio y mantenimiento de valor</t>
  </si>
  <si>
    <r>
      <t>(2)</t>
    </r>
    <r>
      <rPr>
        <sz val="10"/>
        <color indexed="18"/>
        <rFont val="Arial"/>
        <family val="2"/>
      </rPr>
      <t xml:space="preserve"> A partir de enero de 2004, la cartera con atraso hasta 30 días se registra en cartera vigente y cartera reprogramada o reestructurada vigente. Asimismo, la cartera vigente incluye la cartera reprogramada y reestructurada vigente, la cartera vencida incluye la cartera reprogramada y reestructurada vencida, y la cartera en ejecución incluye la cartera reprogramada y reestructurada en ejecución.</t>
    </r>
  </si>
  <si>
    <t>(+) Recuperaciones de activos financieros</t>
  </si>
  <si>
    <t>Cuadro Nº 7.07.03</t>
  </si>
  <si>
    <t>BOLIVIA: ESTADOS FINANCIEROS DE FONDOS FINANCIEROS PRIVADOS, 2005 - 2014</t>
  </si>
  <si>
    <r>
      <t>2014</t>
    </r>
    <r>
      <rPr>
        <b/>
        <vertAlign val="superscript"/>
        <sz val="10"/>
        <color theme="0"/>
        <rFont val="Arial"/>
        <family val="2"/>
      </rPr>
      <t>(7)</t>
    </r>
  </si>
  <si>
    <r>
      <t xml:space="preserve">Obligaciones con Empresas con Participación Estatal </t>
    </r>
    <r>
      <rPr>
        <vertAlign val="superscript"/>
        <sz val="10"/>
        <rFont val="Arial"/>
        <family val="2"/>
      </rPr>
      <t>(6)</t>
    </r>
  </si>
  <si>
    <r>
      <t xml:space="preserve">    Cartera Vigente</t>
    </r>
    <r>
      <rPr>
        <vertAlign val="superscript"/>
        <sz val="10"/>
        <color indexed="18"/>
        <rFont val="Arial"/>
        <family val="2"/>
      </rPr>
      <t xml:space="preserve"> </t>
    </r>
    <r>
      <rPr>
        <vertAlign val="superscript"/>
        <sz val="9"/>
        <rFont val="Arial"/>
        <family val="2"/>
      </rPr>
      <t>(1)</t>
    </r>
  </si>
  <si>
    <r>
      <t xml:space="preserve">    Cartera Vencida </t>
    </r>
    <r>
      <rPr>
        <vertAlign val="superscript"/>
        <sz val="8"/>
        <rFont val="Arial"/>
        <family val="2"/>
      </rPr>
      <t>(2)</t>
    </r>
  </si>
  <si>
    <r>
      <t xml:space="preserve">    Cartera en Ejecución</t>
    </r>
    <r>
      <rPr>
        <vertAlign val="superscript"/>
        <sz val="10"/>
        <rFont val="Arial"/>
        <family val="2"/>
      </rPr>
      <t xml:space="preserve"> </t>
    </r>
    <r>
      <rPr>
        <vertAlign val="superscript"/>
        <sz val="8"/>
        <rFont val="Arial"/>
        <family val="2"/>
      </rPr>
      <t>(3)</t>
    </r>
  </si>
  <si>
    <r>
      <t xml:space="preserve">(+/-) Ajuste contable por efecto de la inflación </t>
    </r>
    <r>
      <rPr>
        <vertAlign val="superscript"/>
        <sz val="10"/>
        <rFont val="Arial"/>
        <family val="2"/>
      </rPr>
      <t>(5)</t>
    </r>
  </si>
  <si>
    <t>Fuente: Autoridad de Supervisión del Sistema Financiero</t>
  </si>
  <si>
    <t xml:space="preserve">            Instituto Nacional de Estadística</t>
  </si>
  <si>
    <r>
      <t>(1)</t>
    </r>
    <r>
      <rPr>
        <sz val="10"/>
        <color indexed="18"/>
        <rFont val="Arial"/>
        <family val="2"/>
      </rPr>
      <t xml:space="preserve"> </t>
    </r>
    <r>
      <rPr>
        <sz val="7"/>
        <rFont val="Arial"/>
        <family val="2"/>
      </rPr>
      <t>Incluye cartera vigente y cartera reprogramada o restructurada vigente.</t>
    </r>
  </si>
  <si>
    <r>
      <t>(2)</t>
    </r>
    <r>
      <rPr>
        <sz val="10"/>
        <color indexed="18"/>
        <rFont val="Arial"/>
        <family val="2"/>
      </rPr>
      <t xml:space="preserve"> </t>
    </r>
    <r>
      <rPr>
        <sz val="7"/>
        <rFont val="Arial"/>
        <family val="2"/>
      </rPr>
      <t>Incluye cartera vencida y cartera reprogramada o restructurada vencida.</t>
    </r>
  </si>
  <si>
    <r>
      <t>(3)</t>
    </r>
    <r>
      <rPr>
        <sz val="10"/>
        <color indexed="18"/>
        <rFont val="Arial"/>
        <family val="2"/>
      </rPr>
      <t xml:space="preserve"> </t>
    </r>
    <r>
      <rPr>
        <sz val="7"/>
        <rFont val="Arial"/>
        <family val="2"/>
      </rPr>
      <t>Incluye cartera en ejecución y cartera reprogramada o restructurada en ejecución.</t>
    </r>
  </si>
  <si>
    <t>(4) A partir del año 2008, incluye abonos/cargos por diferencia de cambio y mantenimiento de valor.</t>
  </si>
  <si>
    <t>(5) A partir del año 2008, el cálculo solamente contempla (+/-) ajuste contable por inflación y no presenta por separado abonos/cargos por ajuste de inflación.</t>
  </si>
  <si>
    <t>(6) A partir del año 2009, el cálculo se incluye las Obligaciones con Empresas con participación Estatal.</t>
  </si>
  <si>
    <r>
      <t>(7)</t>
    </r>
    <r>
      <rPr>
        <sz val="10"/>
        <color indexed="18"/>
        <rFont val="Arial"/>
        <family val="2"/>
      </rPr>
      <t xml:space="preserve"> </t>
    </r>
    <r>
      <rPr>
        <sz val="7"/>
        <rFont val="Arial"/>
        <family val="2"/>
      </rPr>
      <t>A Junio 2014. Por D.S. 1842 del 18 de Diciembre de 2013, los Fondos Financieros Privados se convierten en Bancos a partir de Julio 2014.</t>
    </r>
  </si>
  <si>
    <r>
      <t xml:space="preserve">(+) Abonos por diferencia de cambio y mantenimiento de valor </t>
    </r>
    <r>
      <rPr>
        <vertAlign val="superscript"/>
        <sz val="10"/>
        <rFont val="Arial"/>
        <family val="2"/>
      </rPr>
      <t>(4)</t>
    </r>
  </si>
  <si>
    <r>
      <t xml:space="preserve">(-) Cargos por diferencia de cambio y mantenimiento de valor </t>
    </r>
    <r>
      <rPr>
        <vertAlign val="superscript"/>
        <sz val="10"/>
        <rFont val="Arial"/>
        <family val="2"/>
      </rPr>
      <t>(4)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</si>
</sst>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p_t_a_-;\-* #,##0.00\ _p_t_a_-;_-* &quot;-&quot;??\ _p_t_a_-;_-@_-"/>
    <numFmt numFmtId="165" formatCode="#,##0.0000\ _€;\-#,##0.0000\ _€"/>
    <numFmt numFmtId="166" formatCode="#,##0.000_);\(#,##0.000\)"/>
    <numFmt numFmtId="167" formatCode="#,##0.000000\ _€;\-#,##0.000000\ _€"/>
    <numFmt numFmtId="168" formatCode="#,##0.00000_);\(#,##0.00000\)"/>
  </numFmts>
  <fonts count="18" x14ac:knownFonts="1">
    <font>
      <sz val="10"/>
      <name val="Arial"/>
    </font>
    <font>
      <sz val="10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vertAlign val="superscript"/>
      <sz val="10"/>
      <color indexed="18"/>
      <name val="Arial"/>
      <family val="2"/>
    </font>
    <font>
      <vertAlign val="superscript"/>
      <sz val="8"/>
      <color indexed="18"/>
      <name val="Arial"/>
      <family val="2"/>
    </font>
    <font>
      <sz val="10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37">
    <xf numFmtId="0" fontId="0" fillId="0" borderId="0" xfId="0"/>
    <xf numFmtId="0" fontId="3" fillId="0" borderId="0" xfId="0" applyFont="1" applyFill="1" applyBorder="1" applyAlignment="1">
      <alignment vertical="center"/>
    </xf>
    <xf numFmtId="37" fontId="3" fillId="0" borderId="0" xfId="0" applyNumberFormat="1" applyFont="1" applyFill="1" applyBorder="1" applyAlignment="1">
      <alignment vertical="center"/>
    </xf>
    <xf numFmtId="37" fontId="3" fillId="0" borderId="0" xfId="0" applyNumberFormat="1" applyFont="1" applyFill="1" applyBorder="1" applyAlignment="1" applyProtection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37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37" fontId="3" fillId="0" borderId="0" xfId="0" applyNumberFormat="1" applyFont="1" applyFill="1" applyBorder="1" applyAlignment="1" applyProtection="1">
      <alignment horizontal="right" vertical="center"/>
    </xf>
    <xf numFmtId="37" fontId="3" fillId="0" borderId="0" xfId="0" applyNumberFormat="1" applyFont="1" applyFill="1" applyAlignment="1">
      <alignment horizontal="center" vertical="center"/>
    </xf>
    <xf numFmtId="37" fontId="2" fillId="0" borderId="0" xfId="0" applyNumberFormat="1" applyFont="1" applyFill="1" applyAlignment="1">
      <alignment vertical="center"/>
    </xf>
    <xf numFmtId="37" fontId="3" fillId="0" borderId="0" xfId="0" applyNumberFormat="1" applyFont="1" applyFill="1" applyAlignment="1">
      <alignment vertical="center"/>
    </xf>
    <xf numFmtId="3" fontId="3" fillId="0" borderId="0" xfId="0" applyNumberFormat="1" applyFont="1" applyFill="1" applyAlignment="1">
      <alignment vertical="center"/>
    </xf>
    <xf numFmtId="37" fontId="3" fillId="0" borderId="0" xfId="0" applyNumberFormat="1" applyFont="1" applyFill="1" applyAlignment="1">
      <alignment horizontal="right" vertical="center"/>
    </xf>
    <xf numFmtId="37" fontId="2" fillId="0" borderId="0" xfId="0" applyNumberFormat="1" applyFont="1" applyFill="1" applyAlignment="1">
      <alignment horizontal="centerContinuous" vertical="center"/>
    </xf>
    <xf numFmtId="165" fontId="2" fillId="0" borderId="0" xfId="0" applyNumberFormat="1" applyFont="1" applyFill="1" applyAlignment="1">
      <alignment vertical="center"/>
    </xf>
    <xf numFmtId="166" fontId="3" fillId="0" borderId="0" xfId="0" applyNumberFormat="1" applyFont="1" applyFill="1" applyBorder="1" applyAlignment="1">
      <alignment vertical="center"/>
    </xf>
    <xf numFmtId="167" fontId="3" fillId="0" borderId="0" xfId="0" applyNumberFormat="1" applyFont="1" applyFill="1" applyAlignment="1">
      <alignment vertical="center"/>
    </xf>
    <xf numFmtId="168" fontId="3" fillId="0" borderId="0" xfId="0" applyNumberFormat="1" applyFont="1" applyFill="1" applyBorder="1" applyAlignment="1">
      <alignment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1" fontId="10" fillId="2" borderId="3" xfId="0" applyNumberFormat="1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left" indent="1"/>
    </xf>
    <xf numFmtId="3" fontId="12" fillId="3" borderId="5" xfId="0" applyNumberFormat="1" applyFont="1" applyFill="1" applyBorder="1" applyAlignment="1">
      <alignment horizontal="right"/>
    </xf>
    <xf numFmtId="0" fontId="13" fillId="0" borderId="4" xfId="2" applyFont="1" applyBorder="1" applyAlignment="1">
      <alignment horizontal="left" indent="1"/>
    </xf>
    <xf numFmtId="3" fontId="13" fillId="4" borderId="5" xfId="1" applyNumberFormat="1" applyFont="1" applyFill="1" applyBorder="1" applyAlignment="1">
      <alignment horizontal="right"/>
    </xf>
    <xf numFmtId="3" fontId="12" fillId="3" borderId="6" xfId="0" applyNumberFormat="1" applyFont="1" applyFill="1" applyBorder="1" applyAlignment="1">
      <alignment horizontal="right"/>
    </xf>
    <xf numFmtId="3" fontId="13" fillId="4" borderId="6" xfId="1" applyNumberFormat="1" applyFont="1" applyFill="1" applyBorder="1" applyAlignment="1">
      <alignment horizontal="right"/>
    </xf>
    <xf numFmtId="0" fontId="13" fillId="0" borderId="4" xfId="2" applyFont="1" applyBorder="1" applyAlignment="1">
      <alignment horizontal="left" indent="2"/>
    </xf>
    <xf numFmtId="0" fontId="13" fillId="0" borderId="4" xfId="2" applyFont="1" applyBorder="1" applyAlignment="1">
      <alignment horizontal="left" indent="3"/>
    </xf>
    <xf numFmtId="0" fontId="3" fillId="0" borderId="1" xfId="0" applyFont="1" applyFill="1" applyBorder="1" applyAlignment="1" applyProtection="1">
      <alignment horizontal="left" vertical="center" indent="4"/>
    </xf>
    <xf numFmtId="0" fontId="17" fillId="4" borderId="0" xfId="2" applyFont="1" applyFill="1"/>
  </cellXfs>
  <cellStyles count="3">
    <cellStyle name="Millares" xfId="1" builtinId="3"/>
    <cellStyle name="Normal" xfId="0" builtinId="0"/>
    <cellStyle name="Normal 1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10583</xdr:colOff>
      <xdr:row>0</xdr:row>
      <xdr:rowOff>52915</xdr:rowOff>
    </xdr:from>
    <xdr:to>
      <xdr:col>1</xdr:col>
      <xdr:colOff>1281787</xdr:colOff>
      <xdr:row>4</xdr:row>
      <xdr:rowOff>89320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833" y="52915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V186"/>
  <sheetViews>
    <sheetView showGridLines="0" showZeros="0" tabSelected="1" zoomScaleNormal="100" workbookViewId="0">
      <selection activeCell="B17" sqref="B17"/>
    </sheetView>
  </sheetViews>
  <sheetFormatPr baseColWidth="10" defaultRowHeight="12.75" x14ac:dyDescent="0.2"/>
  <cols>
    <col min="1" max="1" width="3.28515625" style="15" customWidth="1"/>
    <col min="2" max="2" width="63.42578125" style="5" customWidth="1"/>
    <col min="3" max="3" width="16.42578125" style="17" hidden="1" customWidth="1"/>
    <col min="4" max="4" width="16.42578125" style="5" hidden="1" customWidth="1"/>
    <col min="5" max="5" width="13.42578125" style="5" hidden="1" customWidth="1"/>
    <col min="6" max="6" width="13.42578125" style="7" hidden="1" customWidth="1"/>
    <col min="7" max="9" width="13.42578125" style="5" hidden="1" customWidth="1"/>
    <col min="10" max="10" width="13.42578125" style="15" hidden="1" customWidth="1"/>
    <col min="11" max="20" width="13.42578125" style="15" customWidth="1"/>
    <col min="21" max="21" width="11.42578125" style="15"/>
    <col min="22" max="22" width="14.7109375" style="15" bestFit="1" customWidth="1"/>
    <col min="23" max="16384" width="11.42578125" style="15"/>
  </cols>
  <sheetData>
    <row r="6" spans="2:20" s="6" customFormat="1" x14ac:dyDescent="0.2">
      <c r="B6" s="23" t="s">
        <v>64</v>
      </c>
      <c r="D6" s="5"/>
      <c r="E6" s="5"/>
      <c r="F6" s="7"/>
      <c r="G6" s="8"/>
      <c r="H6" s="9"/>
      <c r="I6" s="9"/>
    </row>
    <row r="7" spans="2:20" s="6" customFormat="1" x14ac:dyDescent="0.2">
      <c r="B7" s="23" t="s">
        <v>65</v>
      </c>
      <c r="C7" s="10"/>
      <c r="G7" s="8"/>
      <c r="H7" s="18"/>
      <c r="I7" s="18"/>
      <c r="J7" s="18"/>
    </row>
    <row r="8" spans="2:20" s="6" customFormat="1" x14ac:dyDescent="0.2">
      <c r="B8" s="24" t="s">
        <v>29</v>
      </c>
      <c r="C8" s="11"/>
      <c r="D8" s="3"/>
      <c r="E8" s="3"/>
      <c r="F8" s="12"/>
      <c r="G8" s="8"/>
      <c r="H8" s="11"/>
      <c r="I8" s="11"/>
    </row>
    <row r="9" spans="2:20" s="6" customFormat="1" ht="21" customHeight="1" x14ac:dyDescent="0.2">
      <c r="B9" s="25" t="s">
        <v>47</v>
      </c>
      <c r="C9" s="26">
        <v>1997</v>
      </c>
      <c r="D9" s="26">
        <v>1998</v>
      </c>
      <c r="E9" s="26">
        <v>1999</v>
      </c>
      <c r="F9" s="26">
        <v>2000</v>
      </c>
      <c r="G9" s="26">
        <v>2001</v>
      </c>
      <c r="H9" s="26">
        <v>2002</v>
      </c>
      <c r="I9" s="26">
        <v>2003</v>
      </c>
      <c r="J9" s="26">
        <v>2004</v>
      </c>
      <c r="K9" s="26">
        <v>2005</v>
      </c>
      <c r="L9" s="26">
        <v>2006</v>
      </c>
      <c r="M9" s="26">
        <v>2007</v>
      </c>
      <c r="N9" s="26">
        <v>2008</v>
      </c>
      <c r="O9" s="26">
        <v>2009</v>
      </c>
      <c r="P9" s="26">
        <v>2010</v>
      </c>
      <c r="Q9" s="26">
        <v>2011</v>
      </c>
      <c r="R9" s="26">
        <v>2012</v>
      </c>
      <c r="S9" s="26">
        <v>2013</v>
      </c>
      <c r="T9" s="26" t="s">
        <v>66</v>
      </c>
    </row>
    <row r="10" spans="2:20" s="13" customFormat="1" x14ac:dyDescent="0.2">
      <c r="B10" s="27" t="s">
        <v>32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31"/>
    </row>
    <row r="11" spans="2:20" s="13" customFormat="1" x14ac:dyDescent="0.2">
      <c r="B11" s="29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2"/>
    </row>
    <row r="12" spans="2:20" s="14" customFormat="1" x14ac:dyDescent="0.2">
      <c r="B12" s="27" t="s">
        <v>0</v>
      </c>
      <c r="C12" s="28">
        <v>726509.64097000007</v>
      </c>
      <c r="D12" s="28">
        <v>1091707.8110999998</v>
      </c>
      <c r="E12" s="28">
        <v>893782.94490000012</v>
      </c>
      <c r="F12" s="28">
        <v>1010553.35564</v>
      </c>
      <c r="G12" s="28">
        <v>1201852.9393600002</v>
      </c>
      <c r="H12" s="28">
        <v>1681780.42407</v>
      </c>
      <c r="I12" s="28">
        <v>2266384.1281599998</v>
      </c>
      <c r="J12" s="28">
        <v>3097656.4721400002</v>
      </c>
      <c r="K12" s="28">
        <v>2575071.9917000001</v>
      </c>
      <c r="L12" s="28">
        <v>3418075.0074899998</v>
      </c>
      <c r="M12" s="28">
        <v>4402498.8892299999</v>
      </c>
      <c r="N12" s="28">
        <v>5950212.1762299994</v>
      </c>
      <c r="O12" s="28">
        <v>8100299.8769699987</v>
      </c>
      <c r="P12" s="28">
        <v>6424964.1336999992</v>
      </c>
      <c r="Q12" s="28">
        <f>+Q13+Q14+Q15+SUM(Q23:Q27)</f>
        <v>8475561.9330899995</v>
      </c>
      <c r="R12" s="28">
        <f>+R13+R14+R15+SUM(R23:R27)</f>
        <v>10565317.034560001</v>
      </c>
      <c r="S12" s="28">
        <f>+S13+S14+S15+SUM(S23:S27)</f>
        <v>13524837.305359999</v>
      </c>
      <c r="T12" s="31">
        <f>+T13+T14+T15+SUM(T23:T27)</f>
        <v>14771145.91584</v>
      </c>
    </row>
    <row r="13" spans="2:20" x14ac:dyDescent="0.2">
      <c r="B13" s="33" t="s">
        <v>3</v>
      </c>
      <c r="C13" s="30">
        <v>13711.028340000001</v>
      </c>
      <c r="D13" s="30">
        <v>21315.880370000003</v>
      </c>
      <c r="E13" s="30">
        <v>21263.938409999999</v>
      </c>
      <c r="F13" s="30">
        <v>38653.939539999999</v>
      </c>
      <c r="G13" s="30">
        <v>34440.21656999999</v>
      </c>
      <c r="H13" s="30">
        <v>63339.02721</v>
      </c>
      <c r="I13" s="30">
        <v>103951.16842</v>
      </c>
      <c r="J13" s="30">
        <v>149410.88569</v>
      </c>
      <c r="K13" s="30">
        <v>194223.35946000001</v>
      </c>
      <c r="L13" s="30">
        <v>366778.44822000002</v>
      </c>
      <c r="M13" s="30">
        <v>400726.3076</v>
      </c>
      <c r="N13" s="30">
        <v>568604.16436000005</v>
      </c>
      <c r="O13" s="30">
        <v>1267615.6624499999</v>
      </c>
      <c r="P13" s="30">
        <v>973732.07457000006</v>
      </c>
      <c r="Q13" s="30">
        <v>1451516.4887600001</v>
      </c>
      <c r="R13" s="30">
        <v>1673339.1378200001</v>
      </c>
      <c r="S13" s="30">
        <v>1210141.9606400002</v>
      </c>
      <c r="T13" s="32">
        <v>1028966.28078</v>
      </c>
    </row>
    <row r="14" spans="2:20" x14ac:dyDescent="0.2">
      <c r="B14" s="33" t="s">
        <v>4</v>
      </c>
      <c r="C14" s="30">
        <v>17529.551829999997</v>
      </c>
      <c r="D14" s="30">
        <v>72898.368849999999</v>
      </c>
      <c r="E14" s="30">
        <v>106766.20296000001</v>
      </c>
      <c r="F14" s="30">
        <v>88863.647039999996</v>
      </c>
      <c r="G14" s="30">
        <v>110495.63217999999</v>
      </c>
      <c r="H14" s="30">
        <v>118652.55329000001</v>
      </c>
      <c r="I14" s="30">
        <v>177317.94680999999</v>
      </c>
      <c r="J14" s="30">
        <v>249990.58509000001</v>
      </c>
      <c r="K14" s="30">
        <v>203808.78977</v>
      </c>
      <c r="L14" s="30">
        <v>334298.09269000002</v>
      </c>
      <c r="M14" s="30">
        <v>365483.85421999998</v>
      </c>
      <c r="N14" s="30">
        <v>536763.60880000005</v>
      </c>
      <c r="O14" s="30">
        <v>772693.79708000005</v>
      </c>
      <c r="P14" s="30">
        <v>478563.98868000001</v>
      </c>
      <c r="Q14" s="30">
        <v>502308.58041000005</v>
      </c>
      <c r="R14" s="30">
        <v>721386.84143000003</v>
      </c>
      <c r="S14" s="30">
        <v>1858090.3941900001</v>
      </c>
      <c r="T14" s="32">
        <v>2437297.1091999998</v>
      </c>
    </row>
    <row r="15" spans="2:20" x14ac:dyDescent="0.2">
      <c r="B15" s="33" t="s">
        <v>5</v>
      </c>
      <c r="C15" s="30">
        <v>654737.88380000007</v>
      </c>
      <c r="D15" s="30">
        <v>940787.47436999995</v>
      </c>
      <c r="E15" s="30">
        <v>679188.29876000003</v>
      </c>
      <c r="F15" s="30">
        <v>799987.90295000002</v>
      </c>
      <c r="G15" s="30">
        <v>926140.30248000007</v>
      </c>
      <c r="H15" s="30">
        <v>1322664.5513800001</v>
      </c>
      <c r="I15" s="30">
        <v>1805467.3380499999</v>
      </c>
      <c r="J15" s="30">
        <v>2501362.7892300002</v>
      </c>
      <c r="K15" s="30">
        <v>2036840.6901199999</v>
      </c>
      <c r="L15" s="30">
        <v>2538437.2716999995</v>
      </c>
      <c r="M15" s="30">
        <v>3334822.2294899998</v>
      </c>
      <c r="N15" s="30">
        <v>4591741.9205699991</v>
      </c>
      <c r="O15" s="30">
        <v>5765799.5406899992</v>
      </c>
      <c r="P15" s="30">
        <v>4676141.6222799998</v>
      </c>
      <c r="Q15" s="30">
        <f>+Q16+Q21+Q22</f>
        <v>6187281.7657599999</v>
      </c>
      <c r="R15" s="30">
        <f>+R16+R21+R22</f>
        <v>7762687.8919100007</v>
      </c>
      <c r="S15" s="30">
        <f>+S16+S21+S22</f>
        <v>9403609.0286499988</v>
      </c>
      <c r="T15" s="32">
        <f>+T16+T21+T22</f>
        <v>9918925.5633700006</v>
      </c>
    </row>
    <row r="16" spans="2:20" x14ac:dyDescent="0.2">
      <c r="B16" s="33" t="s">
        <v>6</v>
      </c>
      <c r="C16" s="30">
        <v>676366.91824000003</v>
      </c>
      <c r="D16" s="30">
        <v>975957.55455999984</v>
      </c>
      <c r="E16" s="30">
        <v>717584.23294000002</v>
      </c>
      <c r="F16" s="30">
        <v>861199.43040000019</v>
      </c>
      <c r="G16" s="30">
        <v>1008367.66556</v>
      </c>
      <c r="H16" s="30">
        <v>1404766.2167199999</v>
      </c>
      <c r="I16" s="30">
        <v>1866455.6027599999</v>
      </c>
      <c r="J16" s="30">
        <v>2546094.06825</v>
      </c>
      <c r="K16" s="30">
        <v>2066577.5864700002</v>
      </c>
      <c r="L16" s="30">
        <v>2579270.3798299995</v>
      </c>
      <c r="M16" s="30">
        <v>3368773.1308599999</v>
      </c>
      <c r="N16" s="30">
        <v>4642742.1113999998</v>
      </c>
      <c r="O16" s="30">
        <v>5837587.7477099998</v>
      </c>
      <c r="P16" s="30">
        <v>4733750.0972999996</v>
      </c>
      <c r="Q16" s="30">
        <f>SUM(Q17:Q20)</f>
        <v>6274530.1818899997</v>
      </c>
      <c r="R16" s="30">
        <f>SUM(R17:R20)</f>
        <v>7897782.1812500004</v>
      </c>
      <c r="S16" s="30">
        <f>SUM(S17:S20)</f>
        <v>9553936.5767799988</v>
      </c>
      <c r="T16" s="32">
        <f>SUM(T17:T20)</f>
        <v>10099676.66994</v>
      </c>
    </row>
    <row r="17" spans="2:20" ht="14.25" x14ac:dyDescent="0.2">
      <c r="B17" s="34" t="s">
        <v>68</v>
      </c>
      <c r="C17" s="30">
        <v>579574.66184000007</v>
      </c>
      <c r="D17" s="30">
        <v>845470.16581999988</v>
      </c>
      <c r="E17" s="30">
        <v>611395.45214000007</v>
      </c>
      <c r="F17" s="30">
        <v>772491.61442000011</v>
      </c>
      <c r="G17" s="30">
        <v>904310.79246999999</v>
      </c>
      <c r="H17" s="30">
        <v>1303685.5742599999</v>
      </c>
      <c r="I17" s="30">
        <v>1787596.49456</v>
      </c>
      <c r="J17" s="30">
        <v>2479037.73838</v>
      </c>
      <c r="K17" s="30">
        <v>2023759.5141700001</v>
      </c>
      <c r="L17" s="30">
        <v>2532107.0256399997</v>
      </c>
      <c r="M17" s="30">
        <v>3335783.2194699999</v>
      </c>
      <c r="N17" s="30">
        <v>4602390.2724000001</v>
      </c>
      <c r="O17" s="30">
        <v>5776368.9899599999</v>
      </c>
      <c r="P17" s="30">
        <v>4677802.2971200002</v>
      </c>
      <c r="Q17" s="30">
        <v>6207820.8222299991</v>
      </c>
      <c r="R17" s="30">
        <v>7828285.5518500004</v>
      </c>
      <c r="S17" s="30">
        <v>9462243.5596999992</v>
      </c>
      <c r="T17" s="32">
        <v>9975430.2731100004</v>
      </c>
    </row>
    <row r="18" spans="2:20" ht="14.25" hidden="1" x14ac:dyDescent="0.2">
      <c r="B18" s="35" t="s">
        <v>49</v>
      </c>
      <c r="C18" s="30">
        <v>0</v>
      </c>
      <c r="D18" s="30">
        <v>0</v>
      </c>
      <c r="E18" s="30">
        <v>0</v>
      </c>
      <c r="F18" s="30">
        <v>23426.746489999998</v>
      </c>
      <c r="G18" s="30">
        <v>18502.406450000002</v>
      </c>
      <c r="H18" s="30">
        <v>0</v>
      </c>
      <c r="I18" s="30">
        <v>0</v>
      </c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2"/>
    </row>
    <row r="19" spans="2:20" x14ac:dyDescent="0.2">
      <c r="B19" s="34" t="s">
        <v>69</v>
      </c>
      <c r="C19" s="30">
        <v>71338.865780000007</v>
      </c>
      <c r="D19" s="30">
        <v>91582.973030000008</v>
      </c>
      <c r="E19" s="30">
        <v>85437.112349999996</v>
      </c>
      <c r="F19" s="30">
        <v>31989.734769999999</v>
      </c>
      <c r="G19" s="30">
        <v>45343.189660000004</v>
      </c>
      <c r="H19" s="30">
        <v>48962.210200000001</v>
      </c>
      <c r="I19" s="30">
        <v>38984.216670000002</v>
      </c>
      <c r="J19" s="30">
        <v>34994.340920000002</v>
      </c>
      <c r="K19" s="30">
        <v>22890.731169999999</v>
      </c>
      <c r="L19" s="30">
        <v>27811.274880000004</v>
      </c>
      <c r="M19" s="30">
        <v>20361.312330000001</v>
      </c>
      <c r="N19" s="30">
        <v>27373.39086</v>
      </c>
      <c r="O19" s="30">
        <v>39753.608439999996</v>
      </c>
      <c r="P19" s="30">
        <v>32757.05629</v>
      </c>
      <c r="Q19" s="30">
        <v>31989.91301</v>
      </c>
      <c r="R19" s="30">
        <v>38484.471720000001</v>
      </c>
      <c r="S19" s="30">
        <v>48937.250639999998</v>
      </c>
      <c r="T19" s="32">
        <v>68955.591090000002</v>
      </c>
    </row>
    <row r="20" spans="2:20" ht="14.25" x14ac:dyDescent="0.2">
      <c r="B20" s="34" t="s">
        <v>70</v>
      </c>
      <c r="C20" s="30">
        <v>25453.390619999998</v>
      </c>
      <c r="D20" s="30">
        <v>38904.415710000001</v>
      </c>
      <c r="E20" s="30">
        <v>20751.668450000001</v>
      </c>
      <c r="F20" s="30">
        <v>33291.334719999992</v>
      </c>
      <c r="G20" s="30">
        <v>40211.276980000002</v>
      </c>
      <c r="H20" s="30">
        <v>52118.432260000001</v>
      </c>
      <c r="I20" s="30">
        <v>39874.891530000001</v>
      </c>
      <c r="J20" s="30">
        <v>32061.988949999999</v>
      </c>
      <c r="K20" s="30">
        <v>19927.341130000001</v>
      </c>
      <c r="L20" s="30">
        <v>19352.079310000001</v>
      </c>
      <c r="M20" s="30">
        <v>12628.59906</v>
      </c>
      <c r="N20" s="30">
        <v>12978.448139999999</v>
      </c>
      <c r="O20" s="30">
        <v>21465.149310000001</v>
      </c>
      <c r="P20" s="30">
        <v>23190.743890000002</v>
      </c>
      <c r="Q20" s="30">
        <v>34719.446649999998</v>
      </c>
      <c r="R20" s="30">
        <v>31012.15768</v>
      </c>
      <c r="S20" s="30">
        <v>42755.766439999999</v>
      </c>
      <c r="T20" s="32">
        <v>55290.805740000003</v>
      </c>
    </row>
    <row r="21" spans="2:20" x14ac:dyDescent="0.2">
      <c r="B21" s="33" t="s">
        <v>33</v>
      </c>
      <c r="C21" s="30">
        <v>11845.14048</v>
      </c>
      <c r="D21" s="30">
        <v>19170.212970000004</v>
      </c>
      <c r="E21" s="30">
        <v>8401.7417999999998</v>
      </c>
      <c r="F21" s="30">
        <v>8911.4628000000012</v>
      </c>
      <c r="G21" s="30">
        <v>9654.8448399999997</v>
      </c>
      <c r="H21" s="30">
        <v>13220.21197</v>
      </c>
      <c r="I21" s="30">
        <v>17274.104739999999</v>
      </c>
      <c r="J21" s="30">
        <v>34415.841549999997</v>
      </c>
      <c r="K21" s="30">
        <v>30521.76989</v>
      </c>
      <c r="L21" s="30">
        <v>36859.428759999995</v>
      </c>
      <c r="M21" s="30">
        <v>44859.536269999997</v>
      </c>
      <c r="N21" s="30">
        <v>69905.113319999989</v>
      </c>
      <c r="O21" s="30">
        <v>85813.395260000005</v>
      </c>
      <c r="P21" s="30">
        <v>75571.829280000005</v>
      </c>
      <c r="Q21" s="30">
        <v>96267.330119999999</v>
      </c>
      <c r="R21" s="30">
        <v>114737.42105</v>
      </c>
      <c r="S21" s="30">
        <v>134807.74544</v>
      </c>
      <c r="T21" s="32">
        <v>138527.38174000001</v>
      </c>
    </row>
    <row r="22" spans="2:20" x14ac:dyDescent="0.2">
      <c r="B22" s="33" t="s">
        <v>34</v>
      </c>
      <c r="C22" s="30">
        <v>-33474.174920000005</v>
      </c>
      <c r="D22" s="30">
        <v>-54340.294160000005</v>
      </c>
      <c r="E22" s="30">
        <v>-46797.67598</v>
      </c>
      <c r="F22" s="30">
        <v>-70122.988249999995</v>
      </c>
      <c r="G22" s="30">
        <v>-91882.207920000001</v>
      </c>
      <c r="H22" s="30">
        <v>-95321.877309999996</v>
      </c>
      <c r="I22" s="30">
        <v>-78262.369449999998</v>
      </c>
      <c r="J22" s="30">
        <v>-79147.120569999999</v>
      </c>
      <c r="K22" s="30">
        <v>-60258.666259999998</v>
      </c>
      <c r="L22" s="30">
        <v>-77692.536890000003</v>
      </c>
      <c r="M22" s="30">
        <v>-78810.437640000004</v>
      </c>
      <c r="N22" s="30">
        <v>-120905.30415000001</v>
      </c>
      <c r="O22" s="30">
        <v>-157601.60227999999</v>
      </c>
      <c r="P22" s="30">
        <v>-133180.30429999999</v>
      </c>
      <c r="Q22" s="30">
        <v>-183515.74625</v>
      </c>
      <c r="R22" s="30">
        <v>-249831.71038999999</v>
      </c>
      <c r="S22" s="30">
        <v>-285135.29356999998</v>
      </c>
      <c r="T22" s="32">
        <v>-319278.48830999999</v>
      </c>
    </row>
    <row r="23" spans="2:20" x14ac:dyDescent="0.2">
      <c r="B23" s="33" t="s">
        <v>35</v>
      </c>
      <c r="C23" s="30">
        <v>12451.08942</v>
      </c>
      <c r="D23" s="30">
        <v>16304.386259999999</v>
      </c>
      <c r="E23" s="30">
        <v>41609.652990000002</v>
      </c>
      <c r="F23" s="30">
        <v>9859.5662600000014</v>
      </c>
      <c r="G23" s="30">
        <v>53795.150929999989</v>
      </c>
      <c r="H23" s="30">
        <v>62106.761659999996</v>
      </c>
      <c r="I23" s="30">
        <v>33442.480670000004</v>
      </c>
      <c r="J23" s="30">
        <v>35080.054539999997</v>
      </c>
      <c r="K23" s="30">
        <v>22460.05905</v>
      </c>
      <c r="L23" s="30">
        <v>29288.35715</v>
      </c>
      <c r="M23" s="30">
        <v>50342.089540000001</v>
      </c>
      <c r="N23" s="30">
        <v>40904.952850000001</v>
      </c>
      <c r="O23" s="30">
        <v>71253.092510000002</v>
      </c>
      <c r="P23" s="30">
        <v>46950.669099999999</v>
      </c>
      <c r="Q23" s="30">
        <v>85132.692660000001</v>
      </c>
      <c r="R23" s="30">
        <v>83493.498829999997</v>
      </c>
      <c r="S23" s="30">
        <v>99639.758439999991</v>
      </c>
      <c r="T23" s="32">
        <v>89981.541889999993</v>
      </c>
    </row>
    <row r="24" spans="2:20" x14ac:dyDescent="0.2">
      <c r="B24" s="33" t="s">
        <v>7</v>
      </c>
      <c r="C24" s="30">
        <v>0</v>
      </c>
      <c r="D24" s="30">
        <v>467.00709000000001</v>
      </c>
      <c r="E24" s="30">
        <v>1198.3684900000001</v>
      </c>
      <c r="F24" s="30">
        <v>3432.9114900000004</v>
      </c>
      <c r="G24" s="30">
        <v>4464.5323399999997</v>
      </c>
      <c r="H24" s="30">
        <v>9609.3489700000009</v>
      </c>
      <c r="I24" s="30">
        <v>10813.80474</v>
      </c>
      <c r="J24" s="30">
        <v>9840.8066299999991</v>
      </c>
      <c r="K24" s="30">
        <v>4028.0370899999998</v>
      </c>
      <c r="L24" s="30">
        <v>2350.1997900000001</v>
      </c>
      <c r="M24" s="30">
        <v>1593.7144699999999</v>
      </c>
      <c r="N24" s="30">
        <v>343.83583000000004</v>
      </c>
      <c r="O24" s="30">
        <v>29.773569999999999</v>
      </c>
      <c r="P24" s="30">
        <v>9.3924400000000006</v>
      </c>
      <c r="Q24" s="30">
        <v>6.2506400000000006</v>
      </c>
      <c r="R24" s="30">
        <v>5.8999999999999997E-2</v>
      </c>
      <c r="S24" s="30">
        <v>68.402789999999996</v>
      </c>
      <c r="T24" s="32">
        <v>43.793880000000001</v>
      </c>
    </row>
    <row r="25" spans="2:20" x14ac:dyDescent="0.2">
      <c r="B25" s="33" t="s">
        <v>8</v>
      </c>
      <c r="C25" s="30">
        <v>1318.0626999999999</v>
      </c>
      <c r="D25" s="30">
        <v>2177.1810699999996</v>
      </c>
      <c r="E25" s="30">
        <v>3044.6258199999997</v>
      </c>
      <c r="F25" s="30">
        <v>9058.1132699999998</v>
      </c>
      <c r="G25" s="30">
        <v>6631.0341499999995</v>
      </c>
      <c r="H25" s="30">
        <v>8166.5030199999992</v>
      </c>
      <c r="I25" s="30">
        <v>27021.620890000002</v>
      </c>
      <c r="J25" s="30">
        <v>15330.534509999999</v>
      </c>
      <c r="K25" s="30">
        <v>7320.7990200000004</v>
      </c>
      <c r="L25" s="30">
        <v>32384.04939</v>
      </c>
      <c r="M25" s="30">
        <v>119573.95002</v>
      </c>
      <c r="N25" s="30">
        <v>35574.594389999998</v>
      </c>
      <c r="O25" s="30">
        <v>28478.153760000001</v>
      </c>
      <c r="P25" s="30">
        <v>56683.709280000003</v>
      </c>
      <c r="Q25" s="30">
        <v>45401.738159999994</v>
      </c>
      <c r="R25" s="30">
        <v>51259.346230000003</v>
      </c>
      <c r="S25" s="30">
        <v>543372.95202999993</v>
      </c>
      <c r="T25" s="32">
        <v>920267.91940999997</v>
      </c>
    </row>
    <row r="26" spans="2:20" x14ac:dyDescent="0.2">
      <c r="B26" s="33" t="s">
        <v>36</v>
      </c>
      <c r="C26" s="30">
        <v>20219.938540000003</v>
      </c>
      <c r="D26" s="30">
        <v>28397.77982</v>
      </c>
      <c r="E26" s="30">
        <v>32568.055609999999</v>
      </c>
      <c r="F26" s="30">
        <v>55062.029059999993</v>
      </c>
      <c r="G26" s="30">
        <v>60855.957470000001</v>
      </c>
      <c r="H26" s="30">
        <v>92468.253680000009</v>
      </c>
      <c r="I26" s="30">
        <v>102095.30639</v>
      </c>
      <c r="J26" s="30">
        <v>123946.43631</v>
      </c>
      <c r="K26" s="30">
        <v>101519.34957999999</v>
      </c>
      <c r="L26" s="30">
        <v>107154.0334</v>
      </c>
      <c r="M26" s="30">
        <v>117823.75048</v>
      </c>
      <c r="N26" s="30">
        <v>151250.91430999999</v>
      </c>
      <c r="O26" s="30">
        <v>152076.94466000001</v>
      </c>
      <c r="P26" s="30">
        <v>125488.58825</v>
      </c>
      <c r="Q26" s="30">
        <v>147988.11937999999</v>
      </c>
      <c r="R26" s="30">
        <v>205539.90325</v>
      </c>
      <c r="S26" s="30">
        <v>295679.63342999999</v>
      </c>
      <c r="T26" s="32">
        <v>294944.83559999999</v>
      </c>
    </row>
    <row r="27" spans="2:20" x14ac:dyDescent="0.2">
      <c r="B27" s="33" t="s">
        <v>9</v>
      </c>
      <c r="C27" s="30">
        <v>6542.0863399999998</v>
      </c>
      <c r="D27" s="30">
        <v>9359.73027</v>
      </c>
      <c r="E27" s="30">
        <v>8143.798859999999</v>
      </c>
      <c r="F27" s="30">
        <v>5635.2430300000005</v>
      </c>
      <c r="G27" s="30">
        <v>5030.1132400000006</v>
      </c>
      <c r="H27" s="30">
        <v>4773.4248600000001</v>
      </c>
      <c r="I27" s="30">
        <v>6274.4621900000002</v>
      </c>
      <c r="J27" s="30">
        <v>12694.38011</v>
      </c>
      <c r="K27" s="30">
        <v>4870.9075700000003</v>
      </c>
      <c r="L27" s="30">
        <v>7384.55512</v>
      </c>
      <c r="M27" s="30">
        <v>12132.993409999999</v>
      </c>
      <c r="N27" s="30">
        <v>25028.185120000002</v>
      </c>
      <c r="O27" s="30">
        <v>42352.912250000001</v>
      </c>
      <c r="P27" s="30">
        <v>67394.089099999997</v>
      </c>
      <c r="Q27" s="30">
        <v>55926.297319999998</v>
      </c>
      <c r="R27" s="30">
        <v>67610.356090000001</v>
      </c>
      <c r="S27" s="30">
        <v>114235.17518999999</v>
      </c>
      <c r="T27" s="32">
        <v>80718.871710000007</v>
      </c>
    </row>
    <row r="28" spans="2:20" x14ac:dyDescent="0.2">
      <c r="B28" s="33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2"/>
    </row>
    <row r="29" spans="2:20" s="14" customFormat="1" x14ac:dyDescent="0.2">
      <c r="B29" s="27" t="s">
        <v>1</v>
      </c>
      <c r="C29" s="28">
        <v>629154.50294999988</v>
      </c>
      <c r="D29" s="28">
        <v>927155.27937</v>
      </c>
      <c r="E29" s="28">
        <v>731416.0110099999</v>
      </c>
      <c r="F29" s="28">
        <v>820711.33036999998</v>
      </c>
      <c r="G29" s="28">
        <v>1015042.3222499999</v>
      </c>
      <c r="H29" s="28">
        <v>1448162.4850699999</v>
      </c>
      <c r="I29" s="28">
        <v>1992525.1089699999</v>
      </c>
      <c r="J29" s="28">
        <v>2768585.9958199998</v>
      </c>
      <c r="K29" s="28">
        <v>2305652.5970700001</v>
      </c>
      <c r="L29" s="28">
        <v>3080693.8778000004</v>
      </c>
      <c r="M29" s="28">
        <v>3964574.8740300001</v>
      </c>
      <c r="N29" s="28">
        <v>5337302.3169799997</v>
      </c>
      <c r="O29" s="28">
        <v>7375175.3990800008</v>
      </c>
      <c r="P29" s="28">
        <v>5805615.5448000003</v>
      </c>
      <c r="Q29" s="28">
        <f>+Q30+SUM(Q37:Q43)</f>
        <v>7637821.7067399994</v>
      </c>
      <c r="R29" s="28">
        <f>+R30+SUM(R37:R43)</f>
        <v>9722492.0814399999</v>
      </c>
      <c r="S29" s="28">
        <f>+S30+SUM(S37:S43)</f>
        <v>12500076.861959999</v>
      </c>
      <c r="T29" s="31">
        <f>+T30+SUM(T37:T43)</f>
        <v>13487930.494550001</v>
      </c>
    </row>
    <row r="30" spans="2:20" x14ac:dyDescent="0.2">
      <c r="B30" s="33" t="s">
        <v>10</v>
      </c>
      <c r="C30" s="30">
        <v>525279.42116000003</v>
      </c>
      <c r="D30" s="30">
        <v>746255.21973999997</v>
      </c>
      <c r="E30" s="30">
        <v>516153.54386999999</v>
      </c>
      <c r="F30" s="30">
        <v>460112.06243999995</v>
      </c>
      <c r="G30" s="30">
        <v>600848.80958999996</v>
      </c>
      <c r="H30" s="30">
        <v>954101.72149999999</v>
      </c>
      <c r="I30" s="30">
        <v>1309505.2555799999</v>
      </c>
      <c r="J30" s="30">
        <v>1730902.00881</v>
      </c>
      <c r="K30" s="30">
        <v>1438083.5232200001</v>
      </c>
      <c r="L30" s="30">
        <v>1980127.7283099999</v>
      </c>
      <c r="M30" s="30">
        <v>2762519.1021000003</v>
      </c>
      <c r="N30" s="30">
        <v>3788953.6441899999</v>
      </c>
      <c r="O30" s="30">
        <v>5508028.9512300007</v>
      </c>
      <c r="P30" s="30">
        <v>4736916.6093100002</v>
      </c>
      <c r="Q30" s="30">
        <f>SUM(Q31:Q36)</f>
        <v>6192706.8209199999</v>
      </c>
      <c r="R30" s="30">
        <f>SUM(R31:R36)</f>
        <v>8237047.7305899998</v>
      </c>
      <c r="S30" s="30">
        <f>SUM(S31:S36)</f>
        <v>10649554.87658</v>
      </c>
      <c r="T30" s="32">
        <f>SUM(T31:T36)</f>
        <v>10783952.73536</v>
      </c>
    </row>
    <row r="31" spans="2:20" x14ac:dyDescent="0.2">
      <c r="B31" s="34" t="s">
        <v>58</v>
      </c>
      <c r="C31" s="30">
        <v>0</v>
      </c>
      <c r="D31" s="30">
        <v>0</v>
      </c>
      <c r="E31" s="30">
        <v>15.01615</v>
      </c>
      <c r="F31" s="30">
        <v>10291.65573</v>
      </c>
      <c r="G31" s="30">
        <v>2318.3825899999997</v>
      </c>
      <c r="H31" s="30">
        <v>4546.9359699999995</v>
      </c>
      <c r="I31" s="30">
        <v>6338.1902</v>
      </c>
      <c r="J31" s="30">
        <v>3821.70534</v>
      </c>
      <c r="K31" s="30">
        <v>5986.31095</v>
      </c>
      <c r="L31" s="30">
        <v>21466.924309999999</v>
      </c>
      <c r="M31" s="30">
        <v>14289.41173</v>
      </c>
      <c r="N31" s="30">
        <v>33632.769959999998</v>
      </c>
      <c r="O31" s="30">
        <v>46116.309529999999</v>
      </c>
      <c r="P31" s="30">
        <v>72792.647430000012</v>
      </c>
      <c r="Q31" s="30">
        <v>158672.13650999998</v>
      </c>
      <c r="R31" s="30">
        <v>264846.21785999998</v>
      </c>
      <c r="S31" s="30">
        <v>473974.48044000001</v>
      </c>
      <c r="T31" s="32">
        <v>454065.64481999999</v>
      </c>
    </row>
    <row r="32" spans="2:20" x14ac:dyDescent="0.2">
      <c r="B32" s="34" t="s">
        <v>37</v>
      </c>
      <c r="C32" s="30">
        <v>11485.30464</v>
      </c>
      <c r="D32" s="30">
        <v>17624.411530000001</v>
      </c>
      <c r="E32" s="30">
        <v>21146.602779999997</v>
      </c>
      <c r="F32" s="30">
        <v>26347.307969999998</v>
      </c>
      <c r="G32" s="30">
        <v>78834.491080000007</v>
      </c>
      <c r="H32" s="30">
        <v>191019.60032</v>
      </c>
      <c r="I32" s="30">
        <v>316853.52120999998</v>
      </c>
      <c r="J32" s="30">
        <v>292540.78989000001</v>
      </c>
      <c r="K32" s="30">
        <v>323575.14645</v>
      </c>
      <c r="L32" s="30">
        <v>599058.87054999999</v>
      </c>
      <c r="M32" s="30">
        <v>1024425.63381</v>
      </c>
      <c r="N32" s="30">
        <v>1440522.62848</v>
      </c>
      <c r="O32" s="30">
        <v>2225991.9902399997</v>
      </c>
      <c r="P32" s="30">
        <v>1825275.8365100001</v>
      </c>
      <c r="Q32" s="30">
        <v>2382808.6948899999</v>
      </c>
      <c r="R32" s="30">
        <v>2537129.9728799998</v>
      </c>
      <c r="S32" s="30">
        <v>2801810.66218</v>
      </c>
      <c r="T32" s="32">
        <v>2794366.9967700001</v>
      </c>
    </row>
    <row r="33" spans="2:20" x14ac:dyDescent="0.2">
      <c r="B33" s="34" t="s">
        <v>38</v>
      </c>
      <c r="C33" s="30">
        <v>492154.55342999997</v>
      </c>
      <c r="D33" s="30">
        <v>702441.35274999996</v>
      </c>
      <c r="E33" s="30">
        <v>474095.47609999997</v>
      </c>
      <c r="F33" s="30">
        <v>409981.45026999997</v>
      </c>
      <c r="G33" s="30">
        <v>502989.33004000009</v>
      </c>
      <c r="H33" s="30">
        <v>722024.6797000001</v>
      </c>
      <c r="I33" s="30">
        <v>934709.55090000003</v>
      </c>
      <c r="J33" s="30">
        <v>1364135.6431499999</v>
      </c>
      <c r="K33" s="30">
        <v>1057773.9897100001</v>
      </c>
      <c r="L33" s="30">
        <v>1293424.7348499999</v>
      </c>
      <c r="M33" s="30">
        <v>1641118.4538499999</v>
      </c>
      <c r="N33" s="30">
        <v>2145807.8945499999</v>
      </c>
      <c r="O33" s="30">
        <v>2549055.5080300001</v>
      </c>
      <c r="P33" s="30">
        <v>2158296.38002</v>
      </c>
      <c r="Q33" s="30">
        <v>2001090.6817699999</v>
      </c>
      <c r="R33" s="30">
        <v>1971506.35739</v>
      </c>
      <c r="S33" s="30">
        <v>1912689.62971</v>
      </c>
      <c r="T33" s="32">
        <v>1195224.6895099999</v>
      </c>
    </row>
    <row r="34" spans="2:20" x14ac:dyDescent="0.2">
      <c r="B34" s="34" t="s">
        <v>59</v>
      </c>
      <c r="C34" s="30">
        <v>0</v>
      </c>
      <c r="D34" s="30">
        <v>3590.4146900000001</v>
      </c>
      <c r="E34" s="30">
        <v>3572.1047799999997</v>
      </c>
      <c r="F34" s="30">
        <v>2343.4942799999999</v>
      </c>
      <c r="G34" s="30">
        <v>4810.0309100000004</v>
      </c>
      <c r="H34" s="30">
        <v>22541.811160000001</v>
      </c>
      <c r="I34" s="30">
        <v>38560.050350000005</v>
      </c>
      <c r="J34" s="30">
        <v>50974.989520000003</v>
      </c>
      <c r="K34" s="30">
        <v>35613.243289999999</v>
      </c>
      <c r="L34" s="30">
        <v>37089.705269999999</v>
      </c>
      <c r="M34" s="30">
        <v>48425.141159999999</v>
      </c>
      <c r="N34" s="30">
        <v>84011.62487</v>
      </c>
      <c r="O34" s="30">
        <v>84122.198000000004</v>
      </c>
      <c r="P34" s="30">
        <v>59062.208920000005</v>
      </c>
      <c r="Q34" s="30">
        <v>152505.10053999998</v>
      </c>
      <c r="R34" s="30">
        <v>104973.0733</v>
      </c>
      <c r="S34" s="30">
        <v>933062.25702000002</v>
      </c>
      <c r="T34" s="32">
        <v>871559.14541</v>
      </c>
    </row>
    <row r="35" spans="2:20" x14ac:dyDescent="0.2">
      <c r="B35" s="34" t="s">
        <v>39</v>
      </c>
      <c r="C35" s="30">
        <v>21639.56309</v>
      </c>
      <c r="D35" s="30">
        <v>22599.039770000003</v>
      </c>
      <c r="E35" s="30">
        <v>17324.344060000003</v>
      </c>
      <c r="F35" s="30">
        <v>11148.154189999999</v>
      </c>
      <c r="G35" s="30">
        <v>11896.57497</v>
      </c>
      <c r="H35" s="30">
        <v>13968.69435</v>
      </c>
      <c r="I35" s="30">
        <v>13043.94292</v>
      </c>
      <c r="J35" s="30">
        <v>19428.88091</v>
      </c>
      <c r="K35" s="30">
        <v>15134.832770000001</v>
      </c>
      <c r="L35" s="30">
        <v>20853.993329999998</v>
      </c>
      <c r="M35" s="30">
        <v>32372.951010000001</v>
      </c>
      <c r="N35" s="30">
        <v>52482.624770000002</v>
      </c>
      <c r="O35" s="30">
        <v>79863.53495999999</v>
      </c>
      <c r="P35" s="30">
        <v>70725.348530000003</v>
      </c>
      <c r="Q35" s="30">
        <v>121142.58934999999</v>
      </c>
      <c r="R35" s="30">
        <v>188152.75828000001</v>
      </c>
      <c r="S35" s="30">
        <v>342873.70701999997</v>
      </c>
      <c r="T35" s="32">
        <v>432850.68592999998</v>
      </c>
    </row>
    <row r="36" spans="2:20" x14ac:dyDescent="0.2">
      <c r="B36" s="34" t="s">
        <v>48</v>
      </c>
      <c r="C36" s="30"/>
      <c r="D36" s="30"/>
      <c r="E36" s="30"/>
      <c r="F36" s="30"/>
      <c r="G36" s="30"/>
      <c r="H36" s="30"/>
      <c r="I36" s="30"/>
      <c r="J36" s="30"/>
      <c r="K36" s="30"/>
      <c r="L36" s="30">
        <v>8233.5</v>
      </c>
      <c r="M36" s="30">
        <v>1887.51054</v>
      </c>
      <c r="N36" s="30">
        <v>32496.101559999999</v>
      </c>
      <c r="O36" s="30">
        <v>522879.41047</v>
      </c>
      <c r="P36" s="30">
        <v>550764.18790000002</v>
      </c>
      <c r="Q36" s="30">
        <v>1376487.6178599999</v>
      </c>
      <c r="R36" s="30">
        <v>3170439.3508799998</v>
      </c>
      <c r="S36" s="30">
        <v>4185144.1402099999</v>
      </c>
      <c r="T36" s="32">
        <v>5035885.5729200002</v>
      </c>
    </row>
    <row r="37" spans="2:20" x14ac:dyDescent="0.2">
      <c r="B37" s="33" t="s">
        <v>11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1070.62345</v>
      </c>
      <c r="I37" s="30">
        <v>2013.55673</v>
      </c>
      <c r="J37" s="30">
        <v>8086.9146000000001</v>
      </c>
      <c r="K37" s="30">
        <v>8262.8296100000007</v>
      </c>
      <c r="L37" s="30">
        <v>15484.59022</v>
      </c>
      <c r="M37" s="30">
        <v>29473.972549999999</v>
      </c>
      <c r="N37" s="30">
        <v>42398.700360000003</v>
      </c>
      <c r="O37" s="30">
        <v>52467.483999999997</v>
      </c>
      <c r="P37" s="30">
        <v>22609.073789999999</v>
      </c>
      <c r="Q37" s="30">
        <v>114076.55001000001</v>
      </c>
      <c r="R37" s="30">
        <v>9177.5251100000005</v>
      </c>
      <c r="S37" s="30">
        <v>6157.3007600000001</v>
      </c>
      <c r="T37" s="32">
        <v>5074.7025899999999</v>
      </c>
    </row>
    <row r="38" spans="2:20" x14ac:dyDescent="0.2">
      <c r="B38" s="33" t="s">
        <v>60</v>
      </c>
      <c r="C38" s="30">
        <v>70784.892449999999</v>
      </c>
      <c r="D38" s="30">
        <v>148386.5528</v>
      </c>
      <c r="E38" s="30">
        <v>180499.85271000001</v>
      </c>
      <c r="F38" s="30">
        <v>323148.40700000001</v>
      </c>
      <c r="G38" s="30">
        <v>356607.73306999996</v>
      </c>
      <c r="H38" s="30">
        <v>415380.79663999996</v>
      </c>
      <c r="I38" s="30">
        <v>574459.72261000006</v>
      </c>
      <c r="J38" s="30">
        <v>890236.86470999999</v>
      </c>
      <c r="K38" s="30">
        <v>754233.20764000004</v>
      </c>
      <c r="L38" s="30">
        <v>939860.84017999994</v>
      </c>
      <c r="M38" s="30">
        <v>993335.39398000005</v>
      </c>
      <c r="N38" s="30">
        <v>1281185.0530300001</v>
      </c>
      <c r="O38" s="30">
        <v>1374935.5758</v>
      </c>
      <c r="P38" s="30">
        <v>654952.58136000007</v>
      </c>
      <c r="Q38" s="30">
        <v>770635.84458000003</v>
      </c>
      <c r="R38" s="30">
        <v>833197.04128999996</v>
      </c>
      <c r="S38" s="30">
        <v>950844.30317999993</v>
      </c>
      <c r="T38" s="32">
        <v>1890619.1261499999</v>
      </c>
    </row>
    <row r="39" spans="2:20" x14ac:dyDescent="0.2">
      <c r="B39" s="33" t="s">
        <v>12</v>
      </c>
      <c r="C39" s="30">
        <v>23510.325269999998</v>
      </c>
      <c r="D39" s="30">
        <v>22867.261829999999</v>
      </c>
      <c r="E39" s="30">
        <v>25156.959560000003</v>
      </c>
      <c r="F39" s="30">
        <v>30613.704470000004</v>
      </c>
      <c r="G39" s="30">
        <v>50754.02403</v>
      </c>
      <c r="H39" s="30">
        <v>48447.01107</v>
      </c>
      <c r="I39" s="30">
        <v>63239.499880000003</v>
      </c>
      <c r="J39" s="30">
        <v>84552.902040000001</v>
      </c>
      <c r="K39" s="30">
        <v>64751.307610000003</v>
      </c>
      <c r="L39" s="30">
        <v>84839.265599999999</v>
      </c>
      <c r="M39" s="30">
        <v>114852.87089999999</v>
      </c>
      <c r="N39" s="30">
        <v>150626.31813</v>
      </c>
      <c r="O39" s="30">
        <v>170222.31246000002</v>
      </c>
      <c r="P39" s="30">
        <v>123742.94087999999</v>
      </c>
      <c r="Q39" s="30">
        <v>165431.39129</v>
      </c>
      <c r="R39" s="30">
        <v>203388.03597</v>
      </c>
      <c r="S39" s="30">
        <v>314909.77639000001</v>
      </c>
      <c r="T39" s="32">
        <v>267320.88550999999</v>
      </c>
    </row>
    <row r="40" spans="2:20" x14ac:dyDescent="0.2">
      <c r="B40" s="33" t="s">
        <v>13</v>
      </c>
      <c r="C40" s="30">
        <v>7.6040700000000001</v>
      </c>
      <c r="D40" s="30">
        <v>0</v>
      </c>
      <c r="E40" s="30">
        <v>1.3628699999999998</v>
      </c>
      <c r="F40" s="30">
        <v>0.45223000000000002</v>
      </c>
      <c r="G40" s="30">
        <v>8.4027900000000013</v>
      </c>
      <c r="H40" s="30">
        <v>18990.259600000001</v>
      </c>
      <c r="I40" s="30">
        <v>29276.417359999999</v>
      </c>
      <c r="J40" s="30">
        <v>40723.49379</v>
      </c>
      <c r="K40" s="30">
        <v>31400.07835</v>
      </c>
      <c r="L40" s="30">
        <v>31056.299940000001</v>
      </c>
      <c r="M40" s="30">
        <v>55614.03011</v>
      </c>
      <c r="N40" s="30">
        <v>66066.650970000002</v>
      </c>
      <c r="O40" s="30">
        <v>116490.35515999999</v>
      </c>
      <c r="P40" s="30">
        <v>119337.69704000001</v>
      </c>
      <c r="Q40" s="30">
        <v>153851.41232</v>
      </c>
      <c r="R40" s="30">
        <v>194078.97954</v>
      </c>
      <c r="S40" s="30">
        <v>224155.76174000002</v>
      </c>
      <c r="T40" s="32">
        <v>230629.61764000001</v>
      </c>
    </row>
    <row r="41" spans="2:20" x14ac:dyDescent="0.2">
      <c r="B41" s="33" t="s">
        <v>40</v>
      </c>
      <c r="C41" s="30">
        <v>0</v>
      </c>
      <c r="D41" s="30">
        <v>0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30">
        <v>0</v>
      </c>
      <c r="Q41" s="30">
        <v>41745.729639999998</v>
      </c>
      <c r="R41" s="30">
        <v>69787.237219999995</v>
      </c>
      <c r="S41" s="30">
        <v>69853.741150000002</v>
      </c>
      <c r="T41" s="32">
        <v>69863.07836</v>
      </c>
    </row>
    <row r="42" spans="2:20" x14ac:dyDescent="0.2">
      <c r="B42" s="33" t="s">
        <v>14</v>
      </c>
      <c r="C42" s="30">
        <v>9572.26</v>
      </c>
      <c r="D42" s="30">
        <v>9646.2459999999992</v>
      </c>
      <c r="E42" s="30">
        <v>9604.2900000000009</v>
      </c>
      <c r="F42" s="30">
        <v>6836.7042300000003</v>
      </c>
      <c r="G42" s="30">
        <v>6823.3527699999995</v>
      </c>
      <c r="H42" s="30">
        <v>10172.07281</v>
      </c>
      <c r="I42" s="30">
        <v>14030.65681</v>
      </c>
      <c r="J42" s="30">
        <v>14083.81191</v>
      </c>
      <c r="K42" s="30">
        <v>8921.6506700000009</v>
      </c>
      <c r="L42" s="30">
        <v>29325.153480000001</v>
      </c>
      <c r="M42" s="30">
        <v>8779.5043900000001</v>
      </c>
      <c r="N42" s="30">
        <v>8071.9502999999995</v>
      </c>
      <c r="O42" s="30">
        <v>57010.114609999997</v>
      </c>
      <c r="P42" s="30">
        <v>49862.296820000003</v>
      </c>
      <c r="Q42" s="30">
        <v>75476.674480000001</v>
      </c>
      <c r="R42" s="30">
        <v>93392.022089999999</v>
      </c>
      <c r="S42" s="30">
        <v>146656.19997999998</v>
      </c>
      <c r="T42" s="32">
        <v>142148.63743999999</v>
      </c>
    </row>
    <row r="43" spans="2:20" ht="14.25" x14ac:dyDescent="0.2">
      <c r="B43" s="33" t="s">
        <v>67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>
        <v>96020.605819999997</v>
      </c>
      <c r="P43" s="30">
        <v>98194.345600000001</v>
      </c>
      <c r="Q43" s="30">
        <v>123897.28350000001</v>
      </c>
      <c r="R43" s="30">
        <v>82423.50963</v>
      </c>
      <c r="S43" s="30">
        <v>137944.90218</v>
      </c>
      <c r="T43" s="32">
        <v>98321.711500000005</v>
      </c>
    </row>
    <row r="44" spans="2:20" x14ac:dyDescent="0.2">
      <c r="B44" s="33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2"/>
    </row>
    <row r="45" spans="2:20" s="14" customFormat="1" x14ac:dyDescent="0.2">
      <c r="B45" s="27" t="s">
        <v>2</v>
      </c>
      <c r="C45" s="28">
        <v>97355.13801000001</v>
      </c>
      <c r="D45" s="28">
        <v>164552.53158999997</v>
      </c>
      <c r="E45" s="28">
        <v>162366.93265999999</v>
      </c>
      <c r="F45" s="28">
        <v>189842.02622999999</v>
      </c>
      <c r="G45" s="28">
        <v>186810.61702999999</v>
      </c>
      <c r="H45" s="28">
        <v>233617.93891999999</v>
      </c>
      <c r="I45" s="28">
        <v>273859.01902999997</v>
      </c>
      <c r="J45" s="28">
        <v>329070.47629000002</v>
      </c>
      <c r="K45" s="28">
        <v>269419.39455999999</v>
      </c>
      <c r="L45" s="28">
        <v>337381.12985000003</v>
      </c>
      <c r="M45" s="28">
        <v>437924.01517999999</v>
      </c>
      <c r="N45" s="28">
        <v>612909.85936</v>
      </c>
      <c r="O45" s="28">
        <v>725124.47773000004</v>
      </c>
      <c r="P45" s="28">
        <v>619348.58880000003</v>
      </c>
      <c r="Q45" s="28">
        <f>SUM(Q46:Q50)</f>
        <v>837740.22675999999</v>
      </c>
      <c r="R45" s="28">
        <f>SUM(R46:R50)</f>
        <v>842824.95311999996</v>
      </c>
      <c r="S45" s="28">
        <f>SUM(S46:S50)</f>
        <v>1024760.4434</v>
      </c>
      <c r="T45" s="31">
        <f>SUM(T46:T50)</f>
        <v>1283215.42029</v>
      </c>
    </row>
    <row r="46" spans="2:20" x14ac:dyDescent="0.2">
      <c r="B46" s="33" t="s">
        <v>15</v>
      </c>
      <c r="C46" s="30">
        <v>46569.999980000008</v>
      </c>
      <c r="D46" s="30">
        <v>58610.298999999999</v>
      </c>
      <c r="E46" s="30">
        <v>86042.298999999999</v>
      </c>
      <c r="F46" s="30">
        <v>126554.8</v>
      </c>
      <c r="G46" s="30">
        <v>145564.79998000001</v>
      </c>
      <c r="H46" s="30">
        <v>185663.89997999999</v>
      </c>
      <c r="I46" s="30">
        <v>187462.89997999999</v>
      </c>
      <c r="J46" s="30">
        <v>245549.89997999999</v>
      </c>
      <c r="K46" s="30">
        <v>189179.9</v>
      </c>
      <c r="L46" s="30">
        <v>239536.9</v>
      </c>
      <c r="M46" s="30">
        <v>262236.3</v>
      </c>
      <c r="N46" s="30">
        <v>341683.3</v>
      </c>
      <c r="O46" s="30">
        <v>534463.19999999995</v>
      </c>
      <c r="P46" s="30">
        <v>391759.5</v>
      </c>
      <c r="Q46" s="30">
        <v>497848.5</v>
      </c>
      <c r="R46" s="30">
        <v>514891.9</v>
      </c>
      <c r="S46" s="30">
        <v>589805.6</v>
      </c>
      <c r="T46" s="32">
        <v>784880.64000000001</v>
      </c>
    </row>
    <row r="47" spans="2:20" x14ac:dyDescent="0.2">
      <c r="B47" s="33" t="s">
        <v>16</v>
      </c>
      <c r="C47" s="30">
        <v>11202.405850000001</v>
      </c>
      <c r="D47" s="30">
        <v>46455.573329999999</v>
      </c>
      <c r="E47" s="30">
        <v>50101.219669999999</v>
      </c>
      <c r="F47" s="30">
        <v>46261.286630000002</v>
      </c>
      <c r="G47" s="30">
        <v>19442.383959999999</v>
      </c>
      <c r="H47" s="30">
        <v>18542.79293</v>
      </c>
      <c r="I47" s="30">
        <v>34700.377909999996</v>
      </c>
      <c r="J47" s="30">
        <v>13883.956679999999</v>
      </c>
      <c r="K47" s="30">
        <v>17501.90681</v>
      </c>
      <c r="L47" s="30">
        <v>21956.68966</v>
      </c>
      <c r="M47" s="30">
        <v>94364.995840000003</v>
      </c>
      <c r="N47" s="30">
        <v>144916.83809</v>
      </c>
      <c r="O47" s="30">
        <v>10386.335130000001</v>
      </c>
      <c r="P47" s="30">
        <v>42598.555009999996</v>
      </c>
      <c r="Q47" s="30">
        <v>37406.876389999998</v>
      </c>
      <c r="R47" s="30">
        <v>112210.9469</v>
      </c>
      <c r="S47" s="30">
        <v>155803.96531</v>
      </c>
      <c r="T47" s="32">
        <v>222298.90779999999</v>
      </c>
    </row>
    <row r="48" spans="2:20" x14ac:dyDescent="0.2">
      <c r="B48" s="33" t="s">
        <v>41</v>
      </c>
      <c r="C48" s="30">
        <v>4778.5282900000002</v>
      </c>
      <c r="D48" s="30">
        <v>9745.3363100000006</v>
      </c>
      <c r="E48" s="30">
        <v>17609.048910000001</v>
      </c>
      <c r="F48" s="30">
        <v>30349.950219999999</v>
      </c>
      <c r="G48" s="30">
        <v>27113.901959999999</v>
      </c>
      <c r="H48" s="30">
        <v>0</v>
      </c>
      <c r="I48" s="30">
        <v>0</v>
      </c>
      <c r="J48" s="30">
        <v>0</v>
      </c>
      <c r="K48" s="30"/>
      <c r="L48" s="30"/>
      <c r="M48" s="30">
        <v>0</v>
      </c>
      <c r="N48" s="30">
        <v>0</v>
      </c>
      <c r="O48" s="30">
        <v>0</v>
      </c>
      <c r="P48" s="30">
        <v>0</v>
      </c>
      <c r="Q48" s="30">
        <v>0</v>
      </c>
      <c r="R48" s="30">
        <v>0</v>
      </c>
      <c r="S48" s="30"/>
      <c r="T48" s="32"/>
    </row>
    <row r="49" spans="2:20" x14ac:dyDescent="0.2">
      <c r="B49" s="33" t="s">
        <v>17</v>
      </c>
      <c r="C49" s="30">
        <v>167.35066</v>
      </c>
      <c r="D49" s="30">
        <v>3976.3241699999999</v>
      </c>
      <c r="E49" s="30">
        <v>5885.3182900000002</v>
      </c>
      <c r="F49" s="30">
        <v>12072.606189999999</v>
      </c>
      <c r="G49" s="30">
        <v>12795.040999999999</v>
      </c>
      <c r="H49" s="30">
        <v>38218.424030000002</v>
      </c>
      <c r="I49" s="30">
        <v>35949.128899999996</v>
      </c>
      <c r="J49" s="30">
        <v>36548.943769999998</v>
      </c>
      <c r="K49" s="30">
        <v>25620.19155</v>
      </c>
      <c r="L49" s="30">
        <v>27014.324940000002</v>
      </c>
      <c r="M49" s="30">
        <v>16624.213400000001</v>
      </c>
      <c r="N49" s="30">
        <v>63357.56624</v>
      </c>
      <c r="O49" s="30">
        <v>82942.709900000002</v>
      </c>
      <c r="P49" s="30">
        <v>35493.382869999994</v>
      </c>
      <c r="Q49" s="30">
        <v>48973.67628</v>
      </c>
      <c r="R49" s="30">
        <v>64587.07402</v>
      </c>
      <c r="S49" s="30">
        <v>104241.32123999999</v>
      </c>
      <c r="T49" s="32">
        <v>165030.37886999999</v>
      </c>
    </row>
    <row r="50" spans="2:20" x14ac:dyDescent="0.2">
      <c r="B50" s="33" t="s">
        <v>18</v>
      </c>
      <c r="C50" s="30">
        <v>34636.853230000001</v>
      </c>
      <c r="D50" s="30">
        <v>45764.995780000005</v>
      </c>
      <c r="E50" s="30">
        <v>2729.0477900000001</v>
      </c>
      <c r="F50" s="30">
        <v>-25396.618609999998</v>
      </c>
      <c r="G50" s="30">
        <v>-18105.509870000002</v>
      </c>
      <c r="H50" s="30">
        <v>-8807.1780199999994</v>
      </c>
      <c r="I50" s="30">
        <v>15746.61224</v>
      </c>
      <c r="J50" s="30">
        <v>33087.675860000003</v>
      </c>
      <c r="K50" s="30">
        <v>37117.396200000003</v>
      </c>
      <c r="L50" s="30">
        <v>48873.215250000001</v>
      </c>
      <c r="M50" s="30">
        <v>64698.505940000003</v>
      </c>
      <c r="N50" s="30">
        <v>62952.155030000002</v>
      </c>
      <c r="O50" s="30">
        <v>97332.232700000008</v>
      </c>
      <c r="P50" s="30">
        <v>149497.15091999999</v>
      </c>
      <c r="Q50" s="30">
        <v>253511.17409000001</v>
      </c>
      <c r="R50" s="30">
        <v>151135.03219999999</v>
      </c>
      <c r="S50" s="30">
        <v>174909.55684999999</v>
      </c>
      <c r="T50" s="32">
        <v>111005.49361999999</v>
      </c>
    </row>
    <row r="51" spans="2:20" x14ac:dyDescent="0.2">
      <c r="B51" s="33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2"/>
    </row>
    <row r="52" spans="2:20" s="14" customFormat="1" x14ac:dyDescent="0.2">
      <c r="B52" s="27" t="s">
        <v>19</v>
      </c>
      <c r="C52" s="28">
        <v>726509.64095999999</v>
      </c>
      <c r="D52" s="28">
        <v>1091707.8109600001</v>
      </c>
      <c r="E52" s="28">
        <v>893782.94367000007</v>
      </c>
      <c r="F52" s="28">
        <v>1010553.3565999999</v>
      </c>
      <c r="G52" s="28">
        <v>1201852.93928</v>
      </c>
      <c r="H52" s="28">
        <v>1681780.42399</v>
      </c>
      <c r="I52" s="28">
        <v>2266384.128</v>
      </c>
      <c r="J52" s="28">
        <v>3097656.47211</v>
      </c>
      <c r="K52" s="28">
        <v>2575071.9916300001</v>
      </c>
      <c r="L52" s="28">
        <v>3418075.0076500005</v>
      </c>
      <c r="M52" s="28">
        <v>4402498.8892099997</v>
      </c>
      <c r="N52" s="28">
        <v>5950212.1763399998</v>
      </c>
      <c r="O52" s="28">
        <v>8100299.8768100012</v>
      </c>
      <c r="P52" s="28">
        <v>6424964.1336000003</v>
      </c>
      <c r="Q52" s="28">
        <f>+Q45+Q29</f>
        <v>8475561.9334999993</v>
      </c>
      <c r="R52" s="28">
        <f>+R45+R29</f>
        <v>10565317.034560001</v>
      </c>
      <c r="S52" s="28">
        <f>+S45+S29</f>
        <v>13524837.305359999</v>
      </c>
      <c r="T52" s="31">
        <f>+T45+T29</f>
        <v>14771145.914840002</v>
      </c>
    </row>
    <row r="53" spans="2:20" x14ac:dyDescent="0.2">
      <c r="B53" s="33" t="s">
        <v>20</v>
      </c>
      <c r="C53" s="30">
        <v>436.40053</v>
      </c>
      <c r="D53" s="30">
        <v>736.13</v>
      </c>
      <c r="E53" s="30">
        <v>6.1826000000000008</v>
      </c>
      <c r="F53" s="30">
        <v>26.079529999999998</v>
      </c>
      <c r="G53" s="30">
        <v>3176.0370699999999</v>
      </c>
      <c r="H53" s="30">
        <v>17872.228660000001</v>
      </c>
      <c r="I53" s="30">
        <v>26774.343719999997</v>
      </c>
      <c r="J53" s="30">
        <v>45314.294430000002</v>
      </c>
      <c r="K53" s="30">
        <v>48708.149279999998</v>
      </c>
      <c r="L53" s="30">
        <v>81406.10695999999</v>
      </c>
      <c r="M53" s="30">
        <v>51988.383119999999</v>
      </c>
      <c r="N53" s="30">
        <v>62605.799509999997</v>
      </c>
      <c r="O53" s="30">
        <v>78758.591280000008</v>
      </c>
      <c r="P53" s="30">
        <v>116479.38483</v>
      </c>
      <c r="Q53" s="30">
        <v>147192.54837</v>
      </c>
      <c r="R53" s="30">
        <v>92362.99566</v>
      </c>
      <c r="S53" s="30">
        <v>152092.08340999999</v>
      </c>
      <c r="T53" s="32">
        <v>165190.79128</v>
      </c>
    </row>
    <row r="54" spans="2:20" x14ac:dyDescent="0.2">
      <c r="B54" s="33" t="s">
        <v>21</v>
      </c>
      <c r="C54" s="30">
        <v>160481.91756999999</v>
      </c>
      <c r="D54" s="30">
        <v>374962.18503999995</v>
      </c>
      <c r="E54" s="30">
        <v>976694.8290100001</v>
      </c>
      <c r="F54" s="30">
        <v>1265307.2458199998</v>
      </c>
      <c r="G54" s="30">
        <v>1959810.6666300001</v>
      </c>
      <c r="H54" s="30">
        <v>3503501.49438</v>
      </c>
      <c r="I54" s="30">
        <v>6248187.0449700002</v>
      </c>
      <c r="J54" s="30">
        <v>7199679.7740200004</v>
      </c>
      <c r="K54" s="30">
        <v>5995591.2951600002</v>
      </c>
      <c r="L54" s="30">
        <v>7119251.1268299995</v>
      </c>
      <c r="M54" s="30">
        <v>8211542.4506400004</v>
      </c>
      <c r="N54" s="30">
        <v>10981077.519680001</v>
      </c>
      <c r="O54" s="30">
        <v>14062553.13085</v>
      </c>
      <c r="P54" s="30">
        <v>12960589.188100001</v>
      </c>
      <c r="Q54" s="30">
        <v>15369975.073620001</v>
      </c>
      <c r="R54" s="30">
        <v>17996265.099440001</v>
      </c>
      <c r="S54" s="30">
        <v>21421575.875119999</v>
      </c>
      <c r="T54" s="32">
        <v>24690406.817710001</v>
      </c>
    </row>
    <row r="55" spans="2:20" x14ac:dyDescent="0.2">
      <c r="B55" s="33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2"/>
    </row>
    <row r="56" spans="2:20" x14ac:dyDescent="0.2">
      <c r="B56" s="27" t="s">
        <v>42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31"/>
    </row>
    <row r="57" spans="2:20" x14ac:dyDescent="0.2">
      <c r="B57" s="33" t="s">
        <v>22</v>
      </c>
      <c r="C57" s="30">
        <v>193697.79188999996</v>
      </c>
      <c r="D57" s="30">
        <v>288431.66414999997</v>
      </c>
      <c r="E57" s="30">
        <v>294119.02023999998</v>
      </c>
      <c r="F57" s="30">
        <v>223708.99382000003</v>
      </c>
      <c r="G57" s="30">
        <v>243996.89116999996</v>
      </c>
      <c r="H57" s="30">
        <v>302621.90672000003</v>
      </c>
      <c r="I57" s="30">
        <v>355125.36180000001</v>
      </c>
      <c r="J57" s="30">
        <v>455095.62848000001</v>
      </c>
      <c r="K57" s="30">
        <v>376490.01</v>
      </c>
      <c r="L57" s="30">
        <v>480812.43602999998</v>
      </c>
      <c r="M57" s="30">
        <v>579107.65185000002</v>
      </c>
      <c r="N57" s="30">
        <v>791891.49946000008</v>
      </c>
      <c r="O57" s="30">
        <v>1030463.0810700001</v>
      </c>
      <c r="P57" s="30">
        <v>790135.43570000003</v>
      </c>
      <c r="Q57" s="30">
        <v>993525.74172000005</v>
      </c>
      <c r="R57" s="30">
        <v>1197007.15432</v>
      </c>
      <c r="S57" s="30">
        <v>1528265.8088800001</v>
      </c>
      <c r="T57" s="32">
        <v>932520.45961999998</v>
      </c>
    </row>
    <row r="58" spans="2:20" x14ac:dyDescent="0.2">
      <c r="B58" s="33" t="s">
        <v>43</v>
      </c>
      <c r="C58" s="30">
        <v>66346.601490000001</v>
      </c>
      <c r="D58" s="30">
        <v>96517.01986</v>
      </c>
      <c r="E58" s="30">
        <v>102888.70764000001</v>
      </c>
      <c r="F58" s="30">
        <v>76069.904110000003</v>
      </c>
      <c r="G58" s="30">
        <v>79942.466379999998</v>
      </c>
      <c r="H58" s="30">
        <v>85398.463300000003</v>
      </c>
      <c r="I58" s="30">
        <v>89802.66876</v>
      </c>
      <c r="J58" s="30">
        <v>110522.74015</v>
      </c>
      <c r="K58" s="30">
        <v>99646.941510000004</v>
      </c>
      <c r="L58" s="30">
        <v>138976.43900000001</v>
      </c>
      <c r="M58" s="30">
        <v>172380.58369999999</v>
      </c>
      <c r="N58" s="30">
        <v>238581.37921000001</v>
      </c>
      <c r="O58" s="30">
        <v>330996.11418000003</v>
      </c>
      <c r="P58" s="30">
        <v>155518.32377000002</v>
      </c>
      <c r="Q58" s="30">
        <v>155077.35222</v>
      </c>
      <c r="R58" s="30">
        <v>221635.48175000001</v>
      </c>
      <c r="S58" s="30">
        <v>311292.45035</v>
      </c>
      <c r="T58" s="32">
        <v>197469.95110000001</v>
      </c>
    </row>
    <row r="59" spans="2:20" s="14" customFormat="1" x14ac:dyDescent="0.2">
      <c r="B59" s="27" t="s">
        <v>50</v>
      </c>
      <c r="C59" s="28">
        <v>127351.19039999998</v>
      </c>
      <c r="D59" s="28">
        <v>191914.64429</v>
      </c>
      <c r="E59" s="28">
        <v>191230.31259999998</v>
      </c>
      <c r="F59" s="28">
        <v>147639.08971</v>
      </c>
      <c r="G59" s="28">
        <v>164054.42479000002</v>
      </c>
      <c r="H59" s="28">
        <v>217223.44342</v>
      </c>
      <c r="I59" s="28">
        <v>265322.69303999998</v>
      </c>
      <c r="J59" s="28">
        <v>344572.88832999999</v>
      </c>
      <c r="K59" s="28">
        <v>276843.06848999998</v>
      </c>
      <c r="L59" s="28">
        <v>341835.99702999997</v>
      </c>
      <c r="M59" s="28">
        <v>406727.06815000006</v>
      </c>
      <c r="N59" s="28">
        <v>553310.12025000004</v>
      </c>
      <c r="O59" s="28">
        <v>699466.96689000004</v>
      </c>
      <c r="P59" s="28">
        <v>634617.11193000001</v>
      </c>
      <c r="Q59" s="28">
        <f>+Q57-Q58</f>
        <v>838448.38950000005</v>
      </c>
      <c r="R59" s="28">
        <f>+R57-R58</f>
        <v>975371.67256999994</v>
      </c>
      <c r="S59" s="28">
        <f>+S57-S58</f>
        <v>1216973.3585300001</v>
      </c>
      <c r="T59" s="31">
        <f>+T57-T58</f>
        <v>735050.50851999992</v>
      </c>
    </row>
    <row r="60" spans="2:20" x14ac:dyDescent="0.2">
      <c r="B60" s="33" t="s">
        <v>23</v>
      </c>
      <c r="C60" s="30">
        <v>24533.842119999994</v>
      </c>
      <c r="D60" s="30">
        <v>60163.026850000002</v>
      </c>
      <c r="E60" s="30">
        <v>89461.769639999999</v>
      </c>
      <c r="F60" s="30">
        <v>95935.213349999991</v>
      </c>
      <c r="G60" s="30">
        <v>119813.38739999998</v>
      </c>
      <c r="H60" s="30">
        <v>210139.73637999999</v>
      </c>
      <c r="I60" s="30">
        <v>131519.77775000001</v>
      </c>
      <c r="J60" s="30">
        <v>114970.33352</v>
      </c>
      <c r="K60" s="30">
        <v>-26302.549859999999</v>
      </c>
      <c r="L60" s="30">
        <v>-51792.987450000001</v>
      </c>
      <c r="M60" s="30">
        <v>-151355.11566000001</v>
      </c>
      <c r="N60" s="30"/>
      <c r="O60" s="30"/>
      <c r="P60" s="30"/>
      <c r="Q60" s="30"/>
      <c r="R60" s="30"/>
      <c r="S60" s="30"/>
      <c r="T60" s="32"/>
    </row>
    <row r="61" spans="2:20" x14ac:dyDescent="0.2">
      <c r="B61" s="33" t="s">
        <v>44</v>
      </c>
      <c r="C61" s="30">
        <v>24555.849110000003</v>
      </c>
      <c r="D61" s="30">
        <v>60558.238730000005</v>
      </c>
      <c r="E61" s="30">
        <v>90786.035409999997</v>
      </c>
      <c r="F61" s="30">
        <v>99021.030150000006</v>
      </c>
      <c r="G61" s="30">
        <v>123435.58227000001</v>
      </c>
      <c r="H61" s="30">
        <v>215789.96098</v>
      </c>
      <c r="I61" s="30">
        <v>134028.05596999999</v>
      </c>
      <c r="J61" s="30">
        <v>116251.33792999999</v>
      </c>
      <c r="K61" s="30">
        <v>-27288.148089999999</v>
      </c>
      <c r="L61" s="30">
        <v>-53163.520049999999</v>
      </c>
      <c r="M61" s="30">
        <v>-155661.23457</v>
      </c>
      <c r="N61" s="30"/>
      <c r="O61" s="30"/>
      <c r="P61" s="30"/>
      <c r="Q61" s="30"/>
      <c r="R61" s="30"/>
      <c r="S61" s="30"/>
      <c r="T61" s="32"/>
    </row>
    <row r="62" spans="2:20" ht="14.25" x14ac:dyDescent="0.2">
      <c r="B62" s="33" t="s">
        <v>71</v>
      </c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>
        <v>-24732.39761</v>
      </c>
      <c r="O62" s="30">
        <v>-0.32</v>
      </c>
      <c r="P62" s="30">
        <v>0</v>
      </c>
      <c r="Q62" s="30"/>
      <c r="R62" s="30"/>
      <c r="S62" s="30"/>
      <c r="T62" s="32"/>
    </row>
    <row r="63" spans="2:20" x14ac:dyDescent="0.2">
      <c r="B63" s="27" t="s">
        <v>51</v>
      </c>
      <c r="C63" s="28">
        <v>127329.18340999997</v>
      </c>
      <c r="D63" s="28">
        <v>191519.43241000001</v>
      </c>
      <c r="E63" s="28">
        <v>189906.04682999998</v>
      </c>
      <c r="F63" s="28">
        <v>144553.27291</v>
      </c>
      <c r="G63" s="28">
        <v>160432.22991999998</v>
      </c>
      <c r="H63" s="28">
        <v>211573.21881999998</v>
      </c>
      <c r="I63" s="28">
        <v>262814.41482000001</v>
      </c>
      <c r="J63" s="28">
        <v>343291.88391999999</v>
      </c>
      <c r="K63" s="28">
        <v>277828.66671999998</v>
      </c>
      <c r="L63" s="28">
        <v>343206.52962999995</v>
      </c>
      <c r="M63" s="28">
        <v>411033.18706000003</v>
      </c>
      <c r="N63" s="28">
        <v>528577.72264000005</v>
      </c>
      <c r="O63" s="28">
        <v>699466.64689000009</v>
      </c>
      <c r="P63" s="28">
        <v>634617.11193000001</v>
      </c>
      <c r="Q63" s="28">
        <f>+Q59+Q60+Q61+Q62</f>
        <v>838448.38950000005</v>
      </c>
      <c r="R63" s="28">
        <f>+R59+R60+R61+R62</f>
        <v>975371.67256999994</v>
      </c>
      <c r="S63" s="28">
        <f>+S59+S60+S61+S62</f>
        <v>1216973.3585300001</v>
      </c>
      <c r="T63" s="31">
        <f>+T59+T60+T61+T62</f>
        <v>735050.50851999992</v>
      </c>
    </row>
    <row r="64" spans="2:20" x14ac:dyDescent="0.2">
      <c r="B64" s="33" t="s">
        <v>63</v>
      </c>
      <c r="C64" s="30">
        <v>5366.3707400000003</v>
      </c>
      <c r="D64" s="30">
        <v>16396.81279</v>
      </c>
      <c r="E64" s="30">
        <v>66423.254539999994</v>
      </c>
      <c r="F64" s="30">
        <v>108185.09766999999</v>
      </c>
      <c r="G64" s="30">
        <v>61925.328099999992</v>
      </c>
      <c r="H64" s="30">
        <v>58925.91603</v>
      </c>
      <c r="I64" s="30">
        <v>53790.839289999996</v>
      </c>
      <c r="J64" s="30">
        <v>50169.41878</v>
      </c>
      <c r="K64" s="30">
        <v>25500.138289999999</v>
      </c>
      <c r="L64" s="30">
        <v>31200.17974</v>
      </c>
      <c r="M64" s="30">
        <v>33229.806369999998</v>
      </c>
      <c r="N64" s="30">
        <v>68211.218340000007</v>
      </c>
      <c r="O64" s="30">
        <v>67419.308799999999</v>
      </c>
      <c r="P64" s="30">
        <v>73095.134909999993</v>
      </c>
      <c r="Q64" s="30">
        <v>146443.79586000001</v>
      </c>
      <c r="R64" s="30">
        <v>237895.65547</v>
      </c>
      <c r="S64" s="30">
        <v>275171.76459999999</v>
      </c>
      <c r="T64" s="32">
        <v>312264.90852</v>
      </c>
    </row>
    <row r="65" spans="2:20" x14ac:dyDescent="0.2">
      <c r="B65" s="33" t="s">
        <v>45</v>
      </c>
      <c r="C65" s="30">
        <v>48981.721999999994</v>
      </c>
      <c r="D65" s="30">
        <v>86833.888160000002</v>
      </c>
      <c r="E65" s="30">
        <v>135654.20198000001</v>
      </c>
      <c r="F65" s="30">
        <v>133582.08272000003</v>
      </c>
      <c r="G65" s="30">
        <v>94753.909569999989</v>
      </c>
      <c r="H65" s="30">
        <v>98717.838129999989</v>
      </c>
      <c r="I65" s="30">
        <v>80551.770839999997</v>
      </c>
      <c r="J65" s="30">
        <v>79186.692290000006</v>
      </c>
      <c r="K65" s="30">
        <v>45418.038719999997</v>
      </c>
      <c r="L65" s="30">
        <v>61483.512840000003</v>
      </c>
      <c r="M65" s="30">
        <v>81096.768809999994</v>
      </c>
      <c r="N65" s="30">
        <v>134071.31331</v>
      </c>
      <c r="O65" s="30">
        <v>167709.28455000001</v>
      </c>
      <c r="P65" s="30">
        <v>188433.76234000002</v>
      </c>
      <c r="Q65" s="30">
        <v>244925.42176</v>
      </c>
      <c r="R65" s="30">
        <v>396567.65334000002</v>
      </c>
      <c r="S65" s="30">
        <v>401976.36956999998</v>
      </c>
      <c r="T65" s="32">
        <v>468446.99498000002</v>
      </c>
    </row>
    <row r="66" spans="2:20" s="14" customFormat="1" x14ac:dyDescent="0.2">
      <c r="B66" s="27" t="s">
        <v>52</v>
      </c>
      <c r="C66" s="28">
        <v>83713.832149999973</v>
      </c>
      <c r="D66" s="28">
        <v>121082.35703999999</v>
      </c>
      <c r="E66" s="28">
        <v>120675.09939</v>
      </c>
      <c r="F66" s="28">
        <v>119156.28786</v>
      </c>
      <c r="G66" s="28">
        <v>127603.64844999999</v>
      </c>
      <c r="H66" s="28">
        <v>171781.29672000001</v>
      </c>
      <c r="I66" s="28">
        <v>236053.48327</v>
      </c>
      <c r="J66" s="28">
        <v>314274.61040999996</v>
      </c>
      <c r="K66" s="28">
        <v>257910.76628999994</v>
      </c>
      <c r="L66" s="28">
        <v>312923.19652999996</v>
      </c>
      <c r="M66" s="28">
        <v>363166.22462000005</v>
      </c>
      <c r="N66" s="28">
        <v>462717.62767000007</v>
      </c>
      <c r="O66" s="28">
        <v>599176.67114000011</v>
      </c>
      <c r="P66" s="28">
        <v>519278.48450000002</v>
      </c>
      <c r="Q66" s="28">
        <f>+Q63+Q64-Q65</f>
        <v>739966.76359999995</v>
      </c>
      <c r="R66" s="28">
        <f>+R63+R64-R65</f>
        <v>816699.67470000009</v>
      </c>
      <c r="S66" s="28">
        <f>+S63+S64-S65</f>
        <v>1090168.7535600001</v>
      </c>
      <c r="T66" s="31">
        <f>+T63+T64-T65</f>
        <v>578868.42206000001</v>
      </c>
    </row>
    <row r="67" spans="2:20" x14ac:dyDescent="0.2">
      <c r="B67" s="33" t="s">
        <v>24</v>
      </c>
      <c r="C67" s="30">
        <v>34393.424950000001</v>
      </c>
      <c r="D67" s="30">
        <v>38841.728139999999</v>
      </c>
      <c r="E67" s="30">
        <v>28854.306680000002</v>
      </c>
      <c r="F67" s="30">
        <v>26165.68982</v>
      </c>
      <c r="G67" s="30">
        <v>16471.669559999998</v>
      </c>
      <c r="H67" s="30">
        <v>30380.121030000002</v>
      </c>
      <c r="I67" s="30">
        <v>37189.987450000001</v>
      </c>
      <c r="J67" s="30">
        <v>50859.292970000002</v>
      </c>
      <c r="K67" s="30">
        <v>53871.792650000003</v>
      </c>
      <c r="L67" s="30">
        <v>84967.940900000001</v>
      </c>
      <c r="M67" s="30">
        <v>111130.0646</v>
      </c>
      <c r="N67" s="30">
        <v>148182.3285</v>
      </c>
      <c r="O67" s="30">
        <v>156689.45321000001</v>
      </c>
      <c r="P67" s="30">
        <v>121589.58572</v>
      </c>
      <c r="Q67" s="30">
        <v>134995.13563999999</v>
      </c>
      <c r="R67" s="30">
        <v>177105.36782000001</v>
      </c>
      <c r="S67" s="30">
        <v>159998.71038999999</v>
      </c>
      <c r="T67" s="32">
        <v>110078.90407</v>
      </c>
    </row>
    <row r="68" spans="2:20" x14ac:dyDescent="0.2">
      <c r="B68" s="33" t="s">
        <v>25</v>
      </c>
      <c r="C68" s="30">
        <v>481.68732</v>
      </c>
      <c r="D68" s="30">
        <v>1460.0011499999998</v>
      </c>
      <c r="E68" s="30">
        <v>1518.4009199999998</v>
      </c>
      <c r="F68" s="30">
        <v>5340.66651</v>
      </c>
      <c r="G68" s="30">
        <v>4548.7172499999997</v>
      </c>
      <c r="H68" s="30">
        <v>10966.156999999999</v>
      </c>
      <c r="I68" s="30">
        <v>11281.03557</v>
      </c>
      <c r="J68" s="30">
        <v>11764.34181</v>
      </c>
      <c r="K68" s="30">
        <v>9788.2156300000006</v>
      </c>
      <c r="L68" s="30">
        <v>11186.64493</v>
      </c>
      <c r="M68" s="30">
        <v>11030.139359999999</v>
      </c>
      <c r="N68" s="30">
        <v>16832.542890000001</v>
      </c>
      <c r="O68" s="30">
        <v>20599.33124</v>
      </c>
      <c r="P68" s="30">
        <v>16698.58628</v>
      </c>
      <c r="Q68" s="30">
        <v>20246.632839999998</v>
      </c>
      <c r="R68" s="30">
        <v>25349.431639999999</v>
      </c>
      <c r="S68" s="30">
        <v>35576.391040000002</v>
      </c>
      <c r="T68" s="32">
        <v>20492.501550000001</v>
      </c>
    </row>
    <row r="69" spans="2:20" s="14" customFormat="1" x14ac:dyDescent="0.2">
      <c r="B69" s="27" t="s">
        <v>53</v>
      </c>
      <c r="C69" s="28">
        <v>117625.56977999998</v>
      </c>
      <c r="D69" s="28">
        <v>158464.08403</v>
      </c>
      <c r="E69" s="28">
        <v>148011.00515000004</v>
      </c>
      <c r="F69" s="28">
        <v>139981.31117000003</v>
      </c>
      <c r="G69" s="28">
        <v>139526.60076</v>
      </c>
      <c r="H69" s="28">
        <v>191195.26074999999</v>
      </c>
      <c r="I69" s="28">
        <v>261962.43515</v>
      </c>
      <c r="J69" s="28">
        <v>353369.56156999996</v>
      </c>
      <c r="K69" s="28">
        <v>301994.34330999997</v>
      </c>
      <c r="L69" s="28">
        <v>386704.49249999993</v>
      </c>
      <c r="M69" s="28">
        <v>463266.14986000006</v>
      </c>
      <c r="N69" s="28">
        <v>594067.4132800001</v>
      </c>
      <c r="O69" s="28">
        <v>735266.7931100002</v>
      </c>
      <c r="P69" s="28">
        <v>624169.48393999995</v>
      </c>
      <c r="Q69" s="28">
        <f>+Q66+Q67-Q68</f>
        <v>854715.26639999996</v>
      </c>
      <c r="R69" s="28">
        <f>+R66+R67-R68</f>
        <v>968455.61088000017</v>
      </c>
      <c r="S69" s="28">
        <f>+S66+S67-S68</f>
        <v>1214591.0729100001</v>
      </c>
      <c r="T69" s="31">
        <f>+T66+T67-T68</f>
        <v>668454.82458000001</v>
      </c>
    </row>
    <row r="70" spans="2:20" x14ac:dyDescent="0.2">
      <c r="B70" s="33" t="s">
        <v>26</v>
      </c>
      <c r="C70" s="30">
        <v>86180.400059999985</v>
      </c>
      <c r="D70" s="30">
        <v>130296.88326</v>
      </c>
      <c r="E70" s="30">
        <v>147241.10013000001</v>
      </c>
      <c r="F70" s="30">
        <v>157856.6937</v>
      </c>
      <c r="G70" s="30">
        <v>149182.12151999999</v>
      </c>
      <c r="H70" s="30">
        <v>180622.57094999999</v>
      </c>
      <c r="I70" s="30">
        <v>221966.48809</v>
      </c>
      <c r="J70" s="30">
        <v>295858.62086999998</v>
      </c>
      <c r="K70" s="30">
        <v>250738.89431</v>
      </c>
      <c r="L70" s="30">
        <v>326404.19626999996</v>
      </c>
      <c r="M70" s="30">
        <v>377729.94689000002</v>
      </c>
      <c r="N70" s="30">
        <v>498580.47792999999</v>
      </c>
      <c r="O70" s="30">
        <v>615281.72707000002</v>
      </c>
      <c r="P70" s="30">
        <v>489919.24170000001</v>
      </c>
      <c r="Q70" s="30">
        <v>639346.40853999997</v>
      </c>
      <c r="R70" s="30">
        <v>770197.54732999997</v>
      </c>
      <c r="S70" s="30">
        <v>1014417.2025700001</v>
      </c>
      <c r="T70" s="32">
        <v>538002.36029999994</v>
      </c>
    </row>
    <row r="71" spans="2:20" s="14" customFormat="1" x14ac:dyDescent="0.2">
      <c r="B71" s="27" t="s">
        <v>54</v>
      </c>
      <c r="C71" s="28">
        <v>31445.169719999987</v>
      </c>
      <c r="D71" s="28">
        <v>28167.200769999999</v>
      </c>
      <c r="E71" s="28">
        <v>769.90502000000004</v>
      </c>
      <c r="F71" s="28">
        <v>-17875.382529999999</v>
      </c>
      <c r="G71" s="28">
        <v>-9655.5207599999976</v>
      </c>
      <c r="H71" s="28">
        <v>10572.6898</v>
      </c>
      <c r="I71" s="28">
        <v>39995.947060000006</v>
      </c>
      <c r="J71" s="28">
        <v>57510.940699999977</v>
      </c>
      <c r="K71" s="28">
        <v>51255.448999999964</v>
      </c>
      <c r="L71" s="28">
        <v>60300.296229999978</v>
      </c>
      <c r="M71" s="28">
        <v>85536.202970000042</v>
      </c>
      <c r="N71" s="28">
        <v>95486.935350000102</v>
      </c>
      <c r="O71" s="28">
        <v>119985.06604000018</v>
      </c>
      <c r="P71" s="28">
        <v>134250.24223999993</v>
      </c>
      <c r="Q71" s="28">
        <f>+Q69-Q70</f>
        <v>215368.85785999999</v>
      </c>
      <c r="R71" s="28">
        <f>+R69-R70</f>
        <v>198258.0635500002</v>
      </c>
      <c r="S71" s="28">
        <f>+S69-S70</f>
        <v>200173.87034000002</v>
      </c>
      <c r="T71" s="31">
        <f>+T69-T70</f>
        <v>130452.46428000007</v>
      </c>
    </row>
    <row r="72" spans="2:20" x14ac:dyDescent="0.2">
      <c r="B72" s="33" t="s">
        <v>27</v>
      </c>
      <c r="C72" s="30">
        <v>6559.0528199999999</v>
      </c>
      <c r="D72" s="30">
        <v>6306.8802699999997</v>
      </c>
      <c r="E72" s="30">
        <v>2059.0720000000001</v>
      </c>
      <c r="F72" s="30">
        <v>3031.2252999999996</v>
      </c>
      <c r="G72" s="30">
        <v>3215.9776900000002</v>
      </c>
      <c r="H72" s="30">
        <v>6875.0848399999995</v>
      </c>
      <c r="I72" s="30">
        <v>10223.502640000001</v>
      </c>
      <c r="J72" s="30">
        <v>13717.269829999999</v>
      </c>
      <c r="K72" s="30">
        <v>11337.728999999999</v>
      </c>
      <c r="L72" s="30">
        <v>12155.674000000001</v>
      </c>
      <c r="M72" s="30">
        <v>17917.179</v>
      </c>
      <c r="N72" s="30">
        <v>17581.991999999998</v>
      </c>
      <c r="O72" s="30">
        <v>22373.45</v>
      </c>
      <c r="P72" s="30">
        <v>19907.818360000001</v>
      </c>
      <c r="Q72" s="30">
        <v>31486.129970000002</v>
      </c>
      <c r="R72" s="30">
        <v>49100.861019999997</v>
      </c>
      <c r="S72" s="30">
        <v>69465.255010000008</v>
      </c>
      <c r="T72" s="32">
        <v>19680.328549999998</v>
      </c>
    </row>
    <row r="73" spans="2:20" s="14" customFormat="1" x14ac:dyDescent="0.2">
      <c r="B73" s="27" t="s">
        <v>55</v>
      </c>
      <c r="C73" s="28">
        <v>24886.116899999983</v>
      </c>
      <c r="D73" s="28">
        <v>21860.320500000002</v>
      </c>
      <c r="E73" s="28">
        <v>-1289.16698</v>
      </c>
      <c r="F73" s="28">
        <v>-20906.607829999997</v>
      </c>
      <c r="G73" s="28">
        <v>-12871.498449999999</v>
      </c>
      <c r="H73" s="28">
        <v>3697.6049600000001</v>
      </c>
      <c r="I73" s="28">
        <v>29772.444420000003</v>
      </c>
      <c r="J73" s="28">
        <v>43793.67086999998</v>
      </c>
      <c r="K73" s="28">
        <v>39917.72</v>
      </c>
      <c r="L73" s="28">
        <v>48144.622229999979</v>
      </c>
      <c r="M73" s="28">
        <v>67619.023970000038</v>
      </c>
      <c r="N73" s="28">
        <v>77904.943350000103</v>
      </c>
      <c r="O73" s="28">
        <v>97611.616040000183</v>
      </c>
      <c r="P73" s="28">
        <v>114342.42387999993</v>
      </c>
      <c r="Q73" s="28">
        <f>+Q71-Q72</f>
        <v>183882.72788999998</v>
      </c>
      <c r="R73" s="28">
        <f>+R71-R72</f>
        <v>149157.20253000018</v>
      </c>
      <c r="S73" s="28">
        <f>+S71-S72</f>
        <v>130708.61533000002</v>
      </c>
      <c r="T73" s="31">
        <f>+T71-T72</f>
        <v>110772.13573000007</v>
      </c>
    </row>
    <row r="74" spans="2:20" ht="14.25" x14ac:dyDescent="0.2">
      <c r="B74" s="33" t="s">
        <v>81</v>
      </c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>
        <v>-202275.67241999999</v>
      </c>
      <c r="O74" s="30">
        <v>3348.63715</v>
      </c>
      <c r="P74" s="30">
        <v>-10153.96992</v>
      </c>
      <c r="Q74" s="30">
        <v>-23501.113309999997</v>
      </c>
      <c r="R74" s="30">
        <v>142.27823000000001</v>
      </c>
      <c r="S74" s="30">
        <v>210.09902</v>
      </c>
      <c r="T74" s="32">
        <v>24.42989</v>
      </c>
    </row>
    <row r="75" spans="2:20" ht="14.25" x14ac:dyDescent="0.2">
      <c r="B75" s="33" t="s">
        <v>82</v>
      </c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>
        <v>187173.21855000002</v>
      </c>
      <c r="O75" s="30">
        <v>-2314.41048</v>
      </c>
      <c r="P75" s="30">
        <v>10097.038199999999</v>
      </c>
      <c r="Q75" s="30">
        <v>24282.396109999998</v>
      </c>
      <c r="R75" s="30">
        <v>-69.807630000000003</v>
      </c>
      <c r="S75" s="30">
        <v>-22.854590000000002</v>
      </c>
      <c r="T75" s="32">
        <v>-2.8144800000000001</v>
      </c>
    </row>
    <row r="76" spans="2:20" s="14" customFormat="1" x14ac:dyDescent="0.2">
      <c r="B76" s="27" t="s">
        <v>61</v>
      </c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>
        <v>62802.489480000135</v>
      </c>
      <c r="O76" s="28">
        <v>98645.842710000172</v>
      </c>
      <c r="P76" s="28">
        <v>114285.49215999992</v>
      </c>
      <c r="Q76" s="28">
        <f>+Q73+Q74+Q75</f>
        <v>184664.01069</v>
      </c>
      <c r="R76" s="28">
        <f>+R73+R74+R75</f>
        <v>149229.67313000018</v>
      </c>
      <c r="S76" s="28">
        <f>+S73+S74+S75</f>
        <v>130895.85976000001</v>
      </c>
      <c r="T76" s="31">
        <f>+T73+T74+T75</f>
        <v>110793.75114000007</v>
      </c>
    </row>
    <row r="77" spans="2:20" x14ac:dyDescent="0.2">
      <c r="B77" s="33" t="s">
        <v>46</v>
      </c>
      <c r="C77" s="30">
        <v>33.518599999999999</v>
      </c>
      <c r="D77" s="30">
        <v>166.87700000000001</v>
      </c>
      <c r="E77" s="30">
        <v>132.26041000000001</v>
      </c>
      <c r="F77" s="30">
        <v>2955.1410900000001</v>
      </c>
      <c r="G77" s="30">
        <v>43.04401</v>
      </c>
      <c r="H77" s="30">
        <v>2174.2991899999997</v>
      </c>
      <c r="I77" s="30">
        <v>177.91551999999999</v>
      </c>
      <c r="J77" s="30">
        <v>438.08614999999998</v>
      </c>
      <c r="K77" s="30">
        <v>145.24719999999999</v>
      </c>
      <c r="L77" s="30">
        <v>223.44877</v>
      </c>
      <c r="M77" s="30">
        <v>23.52758</v>
      </c>
      <c r="N77" s="30">
        <v>37.504800000000003</v>
      </c>
      <c r="O77" s="30">
        <v>1242.54546</v>
      </c>
      <c r="P77" s="30">
        <v>417.75877000000003</v>
      </c>
      <c r="Q77" s="30">
        <v>250.98878999999999</v>
      </c>
      <c r="R77" s="30">
        <v>1327.3360700000001</v>
      </c>
      <c r="S77" s="30">
        <v>38959.984340000003</v>
      </c>
      <c r="T77" s="32">
        <v>18.34479</v>
      </c>
    </row>
    <row r="78" spans="2:20" x14ac:dyDescent="0.2">
      <c r="B78" s="33" t="s">
        <v>28</v>
      </c>
      <c r="C78" s="30">
        <v>0</v>
      </c>
      <c r="D78" s="30">
        <v>0</v>
      </c>
      <c r="E78" s="30">
        <v>0</v>
      </c>
      <c r="F78" s="30">
        <v>47.218249999999998</v>
      </c>
      <c r="G78" s="30">
        <v>764.22516000000007</v>
      </c>
      <c r="H78" s="30">
        <v>25.975360000000002</v>
      </c>
      <c r="I78" s="30">
        <v>8.0779999999999994</v>
      </c>
      <c r="J78" s="30">
        <v>0</v>
      </c>
      <c r="K78" s="30"/>
      <c r="L78" s="30"/>
      <c r="M78" s="30">
        <v>0</v>
      </c>
      <c r="N78" s="30">
        <v>0</v>
      </c>
      <c r="O78" s="30">
        <v>6.2559700000000005</v>
      </c>
      <c r="P78" s="30">
        <v>0</v>
      </c>
      <c r="Q78" s="30"/>
      <c r="R78" s="30"/>
      <c r="S78" s="30"/>
      <c r="T78" s="32"/>
    </row>
    <row r="79" spans="2:20" s="14" customFormat="1" x14ac:dyDescent="0.2">
      <c r="B79" s="27" t="s">
        <v>56</v>
      </c>
      <c r="C79" s="28">
        <v>24919.635499999986</v>
      </c>
      <c r="D79" s="28">
        <v>22027.197499999998</v>
      </c>
      <c r="E79" s="28">
        <v>-1156.9065700000001</v>
      </c>
      <c r="F79" s="28">
        <v>-17998.684989999998</v>
      </c>
      <c r="G79" s="28">
        <v>-13592.679600000001</v>
      </c>
      <c r="H79" s="28">
        <v>5845.9287899999999</v>
      </c>
      <c r="I79" s="28">
        <v>29942.281940000001</v>
      </c>
      <c r="J79" s="28">
        <v>44231.757019999983</v>
      </c>
      <c r="K79" s="28">
        <v>40062.967199999963</v>
      </c>
      <c r="L79" s="28">
        <v>48368.070999999982</v>
      </c>
      <c r="M79" s="28">
        <v>67642.551550000033</v>
      </c>
      <c r="N79" s="28">
        <v>62839.994280000137</v>
      </c>
      <c r="O79" s="28">
        <v>99882.132200000167</v>
      </c>
      <c r="P79" s="28">
        <v>114703.25092999992</v>
      </c>
      <c r="Q79" s="28">
        <f>+Q76+Q77-Q78</f>
        <v>184914.99948</v>
      </c>
      <c r="R79" s="28">
        <f>+R76+R77-R78</f>
        <v>150557.00920000018</v>
      </c>
      <c r="S79" s="28">
        <f>+S76+S77-S78</f>
        <v>169855.84410000002</v>
      </c>
      <c r="T79" s="31">
        <f>+T76+T77-T78</f>
        <v>110812.09593000007</v>
      </c>
    </row>
    <row r="80" spans="2:20" x14ac:dyDescent="0.2">
      <c r="B80" s="33" t="s">
        <v>30</v>
      </c>
      <c r="C80" s="30">
        <v>3266.64786</v>
      </c>
      <c r="D80" s="30">
        <v>85.199110000000005</v>
      </c>
      <c r="E80" s="30">
        <v>144.69633999999999</v>
      </c>
      <c r="F80" s="30">
        <v>223.42046999999999</v>
      </c>
      <c r="G80" s="30">
        <v>264.79991999999999</v>
      </c>
      <c r="H80" s="30">
        <v>807.89238</v>
      </c>
      <c r="I80" s="30">
        <v>703.27820999999994</v>
      </c>
      <c r="J80" s="30">
        <v>344.05327999999997</v>
      </c>
      <c r="K80" s="30">
        <v>200.37773000000001</v>
      </c>
      <c r="L80" s="30">
        <v>422.20418000000001</v>
      </c>
      <c r="M80" s="30">
        <v>568.62366999999995</v>
      </c>
      <c r="N80" s="30">
        <v>511.19200000000001</v>
      </c>
      <c r="O80" s="30">
        <v>462.45934</v>
      </c>
      <c r="P80" s="30">
        <v>526.01836000000003</v>
      </c>
      <c r="Q80" s="30">
        <v>5534.76307</v>
      </c>
      <c r="R80" s="30">
        <v>1520.36221</v>
      </c>
      <c r="S80" s="30">
        <v>6460.3403899999994</v>
      </c>
      <c r="T80" s="32">
        <v>974.93345999999997</v>
      </c>
    </row>
    <row r="81" spans="2:22" x14ac:dyDescent="0.2">
      <c r="B81" s="33" t="s">
        <v>31</v>
      </c>
      <c r="C81" s="30">
        <v>945.93074999999999</v>
      </c>
      <c r="D81" s="30">
        <v>1510.0021999999999</v>
      </c>
      <c r="E81" s="30">
        <v>1681.6932199999999</v>
      </c>
      <c r="F81" s="30">
        <v>1354.8306200000002</v>
      </c>
      <c r="G81" s="30">
        <v>535.73153000000002</v>
      </c>
      <c r="H81" s="30">
        <v>2841.7642999999998</v>
      </c>
      <c r="I81" s="30">
        <v>341.02279999999996</v>
      </c>
      <c r="J81" s="30">
        <v>322.76844999999997</v>
      </c>
      <c r="K81" s="30">
        <v>454.35106999999999</v>
      </c>
      <c r="L81" s="30">
        <v>952.73739999999998</v>
      </c>
      <c r="M81" s="30">
        <v>615.4923</v>
      </c>
      <c r="N81" s="30">
        <v>637.70703000000003</v>
      </c>
      <c r="O81" s="30">
        <v>925.52791000000002</v>
      </c>
      <c r="P81" s="30">
        <v>1433.8513500000001</v>
      </c>
      <c r="Q81" s="30">
        <v>1395.1691000000001</v>
      </c>
      <c r="R81" s="30">
        <v>943.08753999999999</v>
      </c>
      <c r="S81" s="30">
        <v>1407.3759700000001</v>
      </c>
      <c r="T81" s="32">
        <v>782.28408999999999</v>
      </c>
      <c r="V81" s="21"/>
    </row>
    <row r="82" spans="2:22" s="14" customFormat="1" x14ac:dyDescent="0.2">
      <c r="B82" s="27" t="s">
        <v>57</v>
      </c>
      <c r="C82" s="28">
        <v>27240.352609999984</v>
      </c>
      <c r="D82" s="28">
        <v>20602.394410000001</v>
      </c>
      <c r="E82" s="28">
        <v>-2693.9034500000002</v>
      </c>
      <c r="F82" s="28">
        <v>-19130.095140000001</v>
      </c>
      <c r="G82" s="28">
        <v>-13863.611209999999</v>
      </c>
      <c r="H82" s="28">
        <v>3812.0568699999999</v>
      </c>
      <c r="I82" s="28">
        <v>30304.537350000002</v>
      </c>
      <c r="J82" s="28">
        <v>44253.04184999998</v>
      </c>
      <c r="K82" s="28">
        <v>39808.993859999966</v>
      </c>
      <c r="L82" s="28">
        <v>47837.537779999984</v>
      </c>
      <c r="M82" s="28">
        <v>67595.682920000036</v>
      </c>
      <c r="N82" s="28">
        <v>62713.479250000142</v>
      </c>
      <c r="O82" s="28">
        <v>99419.063630000164</v>
      </c>
      <c r="P82" s="28">
        <v>113795.41793999993</v>
      </c>
      <c r="Q82" s="28">
        <f>+Q79+Q80-Q81</f>
        <v>189054.59344999999</v>
      </c>
      <c r="R82" s="28">
        <f>+R79+R80-R81</f>
        <v>151134.28387000016</v>
      </c>
      <c r="S82" s="28">
        <f>+S79+S80-S81</f>
        <v>174908.80852000002</v>
      </c>
      <c r="T82" s="31">
        <f>+T79+T80-T81</f>
        <v>111004.74530000007</v>
      </c>
      <c r="U82" s="19"/>
      <c r="V82" s="19"/>
    </row>
    <row r="83" spans="2:22" s="2" customFormat="1" x14ac:dyDescent="0.15">
      <c r="B83" s="36" t="s">
        <v>72</v>
      </c>
      <c r="C83" s="4"/>
      <c r="D83" s="4"/>
      <c r="E83" s="4"/>
      <c r="F83" s="4"/>
      <c r="G83" s="4"/>
      <c r="H83" s="4"/>
      <c r="I83" s="1"/>
      <c r="V83" s="22"/>
    </row>
    <row r="84" spans="2:22" s="2" customFormat="1" x14ac:dyDescent="0.15">
      <c r="B84" s="36" t="s">
        <v>73</v>
      </c>
      <c r="C84" s="4"/>
      <c r="D84" s="4"/>
      <c r="E84" s="4"/>
      <c r="F84" s="4"/>
      <c r="G84" s="4"/>
      <c r="H84" s="4"/>
      <c r="I84" s="1"/>
      <c r="T84" s="20"/>
    </row>
    <row r="85" spans="2:22" s="2" customFormat="1" x14ac:dyDescent="0.2">
      <c r="B85" s="36" t="s">
        <v>74</v>
      </c>
      <c r="C85" s="4"/>
      <c r="D85" s="4"/>
      <c r="E85" s="4"/>
      <c r="F85" s="4"/>
      <c r="G85" s="4"/>
      <c r="H85" s="4"/>
      <c r="I85" s="1"/>
    </row>
    <row r="86" spans="2:22" hidden="1" x14ac:dyDescent="0.2">
      <c r="B86" s="36" t="s">
        <v>62</v>
      </c>
      <c r="C86" s="16"/>
      <c r="D86" s="16"/>
      <c r="E86" s="16"/>
      <c r="F86" s="16"/>
      <c r="G86" s="16"/>
      <c r="H86" s="16"/>
    </row>
    <row r="87" spans="2:22" x14ac:dyDescent="0.2">
      <c r="B87" s="36" t="s">
        <v>75</v>
      </c>
      <c r="C87" s="16"/>
      <c r="D87" s="16"/>
      <c r="E87" s="16"/>
      <c r="F87" s="16"/>
      <c r="G87" s="16"/>
      <c r="H87" s="16"/>
    </row>
    <row r="88" spans="2:22" x14ac:dyDescent="0.2">
      <c r="B88" s="36" t="s">
        <v>76</v>
      </c>
      <c r="C88" s="16"/>
      <c r="D88" s="16"/>
      <c r="E88" s="16"/>
      <c r="F88" s="16"/>
      <c r="G88" s="16"/>
      <c r="H88" s="16"/>
    </row>
    <row r="89" spans="2:22" x14ac:dyDescent="0.15">
      <c r="B89" s="36" t="s">
        <v>77</v>
      </c>
      <c r="C89" s="16"/>
      <c r="D89" s="16"/>
      <c r="E89" s="16"/>
      <c r="F89" s="16"/>
      <c r="G89" s="16"/>
      <c r="H89" s="16"/>
    </row>
    <row r="90" spans="2:22" x14ac:dyDescent="0.15">
      <c r="B90" s="36" t="s">
        <v>78</v>
      </c>
      <c r="C90" s="16"/>
      <c r="D90" s="16"/>
      <c r="E90" s="16"/>
      <c r="F90" s="16"/>
      <c r="G90" s="16"/>
      <c r="H90" s="16"/>
    </row>
    <row r="91" spans="2:22" x14ac:dyDescent="0.15">
      <c r="B91" s="36" t="s">
        <v>79</v>
      </c>
      <c r="C91" s="16"/>
      <c r="D91" s="16"/>
      <c r="E91" s="16"/>
      <c r="F91" s="16"/>
      <c r="G91" s="16"/>
      <c r="H91" s="16"/>
    </row>
    <row r="92" spans="2:22" x14ac:dyDescent="0.2">
      <c r="B92" s="36" t="s">
        <v>80</v>
      </c>
      <c r="C92" s="16"/>
      <c r="D92" s="16"/>
      <c r="E92" s="16"/>
      <c r="F92" s="16"/>
      <c r="G92" s="16"/>
      <c r="H92" s="16"/>
    </row>
    <row r="93" spans="2:22" x14ac:dyDescent="0.2">
      <c r="C93" s="16"/>
      <c r="D93" s="16"/>
      <c r="E93" s="16"/>
      <c r="F93" s="16"/>
      <c r="G93" s="16"/>
      <c r="H93" s="16"/>
    </row>
    <row r="94" spans="2:22" x14ac:dyDescent="0.2">
      <c r="C94" s="16"/>
      <c r="D94" s="16"/>
      <c r="E94" s="16"/>
      <c r="F94" s="16"/>
      <c r="G94" s="16"/>
      <c r="H94" s="16"/>
    </row>
    <row r="95" spans="2:22" x14ac:dyDescent="0.2">
      <c r="C95" s="16"/>
      <c r="D95" s="16"/>
      <c r="E95" s="16"/>
      <c r="F95" s="16"/>
      <c r="G95" s="16"/>
      <c r="H95" s="16"/>
    </row>
    <row r="96" spans="2:22" x14ac:dyDescent="0.2">
      <c r="C96" s="16"/>
      <c r="D96" s="16"/>
      <c r="E96" s="16"/>
      <c r="F96" s="16"/>
      <c r="G96" s="16"/>
      <c r="H96" s="16"/>
    </row>
    <row r="97" spans="3:8" x14ac:dyDescent="0.2">
      <c r="C97" s="16"/>
      <c r="D97" s="16"/>
      <c r="E97" s="16"/>
      <c r="F97" s="16"/>
      <c r="G97" s="16"/>
      <c r="H97" s="16"/>
    </row>
    <row r="98" spans="3:8" x14ac:dyDescent="0.2">
      <c r="C98" s="16"/>
      <c r="D98" s="16"/>
      <c r="E98" s="16"/>
      <c r="F98" s="16"/>
      <c r="G98" s="16"/>
      <c r="H98" s="16"/>
    </row>
    <row r="99" spans="3:8" x14ac:dyDescent="0.2">
      <c r="C99" s="16"/>
      <c r="D99" s="16"/>
      <c r="E99" s="16"/>
      <c r="F99" s="16"/>
      <c r="G99" s="16"/>
      <c r="H99" s="16"/>
    </row>
    <row r="100" spans="3:8" x14ac:dyDescent="0.2">
      <c r="C100" s="16"/>
      <c r="D100" s="16"/>
      <c r="E100" s="16"/>
      <c r="F100" s="16"/>
      <c r="G100" s="16"/>
      <c r="H100" s="16"/>
    </row>
    <row r="101" spans="3:8" x14ac:dyDescent="0.2">
      <c r="C101" s="16"/>
      <c r="D101" s="16"/>
      <c r="E101" s="16"/>
      <c r="F101" s="16"/>
      <c r="G101" s="16"/>
      <c r="H101" s="16"/>
    </row>
    <row r="102" spans="3:8" x14ac:dyDescent="0.2">
      <c r="C102" s="16"/>
      <c r="D102" s="16"/>
      <c r="E102" s="16"/>
      <c r="F102" s="16"/>
      <c r="G102" s="16"/>
      <c r="H102" s="16"/>
    </row>
    <row r="103" spans="3:8" x14ac:dyDescent="0.2">
      <c r="C103" s="16"/>
      <c r="D103" s="16"/>
      <c r="E103" s="16"/>
      <c r="F103" s="16"/>
      <c r="G103" s="16"/>
      <c r="H103" s="16"/>
    </row>
    <row r="104" spans="3:8" x14ac:dyDescent="0.2">
      <c r="C104" s="16"/>
      <c r="D104" s="16"/>
      <c r="E104" s="16"/>
      <c r="F104" s="16"/>
      <c r="G104" s="16"/>
      <c r="H104" s="16"/>
    </row>
    <row r="105" spans="3:8" x14ac:dyDescent="0.2">
      <c r="C105" s="16"/>
      <c r="D105" s="16"/>
      <c r="E105" s="16"/>
      <c r="F105" s="16"/>
      <c r="G105" s="16"/>
      <c r="H105" s="16"/>
    </row>
    <row r="106" spans="3:8" x14ac:dyDescent="0.2">
      <c r="C106" s="16"/>
      <c r="D106" s="16"/>
      <c r="E106" s="16"/>
      <c r="F106" s="16"/>
      <c r="G106" s="16"/>
      <c r="H106" s="16"/>
    </row>
    <row r="107" spans="3:8" x14ac:dyDescent="0.2">
      <c r="C107" s="16"/>
      <c r="D107" s="16"/>
      <c r="E107" s="16"/>
      <c r="F107" s="16"/>
      <c r="G107" s="16"/>
      <c r="H107" s="16"/>
    </row>
    <row r="108" spans="3:8" x14ac:dyDescent="0.2">
      <c r="C108" s="16"/>
      <c r="D108" s="16"/>
      <c r="E108" s="16"/>
      <c r="F108" s="16"/>
      <c r="G108" s="16"/>
      <c r="H108" s="16"/>
    </row>
    <row r="109" spans="3:8" x14ac:dyDescent="0.2">
      <c r="C109" s="16"/>
      <c r="D109" s="16"/>
      <c r="E109" s="16"/>
      <c r="F109" s="16"/>
      <c r="G109" s="16"/>
      <c r="H109" s="16"/>
    </row>
    <row r="110" spans="3:8" x14ac:dyDescent="0.2">
      <c r="C110" s="16"/>
      <c r="D110" s="16"/>
      <c r="E110" s="16"/>
      <c r="F110" s="16"/>
      <c r="G110" s="16"/>
      <c r="H110" s="16"/>
    </row>
    <row r="111" spans="3:8" x14ac:dyDescent="0.2">
      <c r="C111" s="16"/>
      <c r="D111" s="16"/>
      <c r="E111" s="16"/>
      <c r="F111" s="16"/>
      <c r="G111" s="16"/>
      <c r="H111" s="16"/>
    </row>
    <row r="112" spans="3:8" x14ac:dyDescent="0.2">
      <c r="C112" s="16"/>
      <c r="D112" s="16"/>
      <c r="E112" s="16"/>
      <c r="F112" s="16"/>
      <c r="G112" s="16"/>
      <c r="H112" s="16"/>
    </row>
    <row r="113" spans="3:8" x14ac:dyDescent="0.2">
      <c r="C113" s="16"/>
      <c r="D113" s="16"/>
      <c r="E113" s="16"/>
      <c r="F113" s="16"/>
      <c r="G113" s="16"/>
      <c r="H113" s="16"/>
    </row>
    <row r="114" spans="3:8" x14ac:dyDescent="0.2">
      <c r="C114" s="16"/>
      <c r="D114" s="16"/>
      <c r="E114" s="16"/>
      <c r="F114" s="16"/>
      <c r="G114" s="16"/>
      <c r="H114" s="16"/>
    </row>
    <row r="115" spans="3:8" x14ac:dyDescent="0.2">
      <c r="C115" s="16"/>
      <c r="D115" s="16"/>
      <c r="E115" s="16"/>
      <c r="F115" s="16"/>
      <c r="G115" s="16"/>
      <c r="H115" s="16"/>
    </row>
    <row r="116" spans="3:8" x14ac:dyDescent="0.2">
      <c r="C116" s="16"/>
      <c r="D116" s="16"/>
      <c r="E116" s="16"/>
      <c r="F116" s="16"/>
      <c r="G116" s="16"/>
      <c r="H116" s="16"/>
    </row>
    <row r="117" spans="3:8" x14ac:dyDescent="0.2">
      <c r="C117" s="16"/>
      <c r="D117" s="16"/>
      <c r="E117" s="16"/>
      <c r="F117" s="16"/>
      <c r="G117" s="16"/>
      <c r="H117" s="16"/>
    </row>
    <row r="118" spans="3:8" x14ac:dyDescent="0.2">
      <c r="C118" s="16"/>
      <c r="D118" s="16"/>
      <c r="E118" s="16"/>
      <c r="F118" s="16"/>
      <c r="G118" s="16"/>
      <c r="H118" s="16"/>
    </row>
    <row r="119" spans="3:8" x14ac:dyDescent="0.2">
      <c r="C119" s="16"/>
      <c r="D119" s="16"/>
      <c r="E119" s="16"/>
      <c r="F119" s="16"/>
      <c r="G119" s="16"/>
      <c r="H119" s="16"/>
    </row>
    <row r="120" spans="3:8" x14ac:dyDescent="0.2">
      <c r="C120" s="16"/>
      <c r="D120" s="16"/>
      <c r="E120" s="16"/>
      <c r="F120" s="16"/>
      <c r="G120" s="16"/>
      <c r="H120" s="16"/>
    </row>
    <row r="121" spans="3:8" x14ac:dyDescent="0.2">
      <c r="C121" s="16"/>
      <c r="D121" s="16"/>
      <c r="E121" s="16"/>
      <c r="F121" s="16"/>
      <c r="G121" s="16"/>
      <c r="H121" s="16"/>
    </row>
    <row r="122" spans="3:8" x14ac:dyDescent="0.2">
      <c r="C122" s="16"/>
      <c r="D122" s="16"/>
      <c r="E122" s="16"/>
      <c r="F122" s="16"/>
      <c r="G122" s="16"/>
      <c r="H122" s="16"/>
    </row>
    <row r="123" spans="3:8" x14ac:dyDescent="0.2">
      <c r="C123" s="16"/>
      <c r="D123" s="16"/>
      <c r="E123" s="16"/>
      <c r="F123" s="16"/>
      <c r="G123" s="16"/>
      <c r="H123" s="16"/>
    </row>
    <row r="124" spans="3:8" x14ac:dyDescent="0.2">
      <c r="C124" s="16"/>
      <c r="D124" s="16"/>
      <c r="E124" s="16"/>
      <c r="F124" s="16"/>
      <c r="G124" s="16"/>
      <c r="H124" s="16"/>
    </row>
    <row r="125" spans="3:8" x14ac:dyDescent="0.2">
      <c r="C125" s="16"/>
      <c r="D125" s="16"/>
      <c r="E125" s="16"/>
      <c r="F125" s="16"/>
      <c r="G125" s="16"/>
      <c r="H125" s="16"/>
    </row>
    <row r="126" spans="3:8" x14ac:dyDescent="0.2">
      <c r="C126" s="16"/>
      <c r="D126" s="16"/>
      <c r="E126" s="16"/>
      <c r="F126" s="16"/>
      <c r="G126" s="16"/>
      <c r="H126" s="16"/>
    </row>
    <row r="127" spans="3:8" x14ac:dyDescent="0.2">
      <c r="C127" s="16"/>
      <c r="D127" s="16"/>
      <c r="E127" s="16"/>
      <c r="F127" s="16"/>
      <c r="G127" s="16"/>
      <c r="H127" s="16"/>
    </row>
    <row r="128" spans="3:8" x14ac:dyDescent="0.2">
      <c r="C128" s="16"/>
      <c r="D128" s="16"/>
      <c r="E128" s="16"/>
      <c r="F128" s="16"/>
      <c r="G128" s="16"/>
      <c r="H128" s="16"/>
    </row>
    <row r="129" spans="3:8" x14ac:dyDescent="0.2">
      <c r="C129" s="16"/>
      <c r="D129" s="16"/>
      <c r="E129" s="16"/>
      <c r="F129" s="16"/>
      <c r="G129" s="16"/>
      <c r="H129" s="16"/>
    </row>
    <row r="130" spans="3:8" x14ac:dyDescent="0.2">
      <c r="C130" s="16"/>
      <c r="D130" s="16"/>
      <c r="E130" s="16"/>
      <c r="F130" s="16"/>
      <c r="G130" s="16"/>
      <c r="H130" s="16"/>
    </row>
    <row r="131" spans="3:8" x14ac:dyDescent="0.2">
      <c r="C131" s="16"/>
      <c r="D131" s="16"/>
      <c r="E131" s="16"/>
      <c r="F131" s="16"/>
      <c r="G131" s="16"/>
      <c r="H131" s="16"/>
    </row>
    <row r="132" spans="3:8" x14ac:dyDescent="0.2">
      <c r="C132" s="16"/>
      <c r="D132" s="16"/>
      <c r="E132" s="16"/>
      <c r="F132" s="16"/>
      <c r="G132" s="16"/>
      <c r="H132" s="16"/>
    </row>
    <row r="133" spans="3:8" x14ac:dyDescent="0.2">
      <c r="C133" s="16"/>
      <c r="D133" s="16"/>
      <c r="E133" s="16"/>
      <c r="F133" s="16"/>
      <c r="G133" s="16"/>
      <c r="H133" s="16"/>
    </row>
    <row r="134" spans="3:8" x14ac:dyDescent="0.2">
      <c r="C134" s="16"/>
      <c r="D134" s="16"/>
      <c r="E134" s="16"/>
      <c r="F134" s="16"/>
      <c r="G134" s="16"/>
      <c r="H134" s="16"/>
    </row>
    <row r="135" spans="3:8" x14ac:dyDescent="0.2">
      <c r="C135" s="16"/>
      <c r="D135" s="16"/>
      <c r="E135" s="16"/>
      <c r="F135" s="16"/>
      <c r="G135" s="16"/>
      <c r="H135" s="16"/>
    </row>
    <row r="136" spans="3:8" x14ac:dyDescent="0.2">
      <c r="C136" s="16"/>
      <c r="D136" s="16"/>
      <c r="E136" s="16"/>
      <c r="F136" s="16"/>
      <c r="G136" s="16"/>
      <c r="H136" s="16"/>
    </row>
    <row r="137" spans="3:8" x14ac:dyDescent="0.2">
      <c r="C137" s="16"/>
      <c r="D137" s="16"/>
      <c r="E137" s="16"/>
      <c r="F137" s="16"/>
      <c r="G137" s="16"/>
      <c r="H137" s="16"/>
    </row>
    <row r="138" spans="3:8" x14ac:dyDescent="0.2">
      <c r="C138" s="16"/>
      <c r="D138" s="16"/>
      <c r="E138" s="16"/>
      <c r="F138" s="16"/>
      <c r="G138" s="16"/>
      <c r="H138" s="16"/>
    </row>
    <row r="139" spans="3:8" x14ac:dyDescent="0.2">
      <c r="C139" s="16"/>
      <c r="D139" s="16"/>
      <c r="E139" s="16"/>
      <c r="F139" s="16"/>
      <c r="G139" s="16"/>
      <c r="H139" s="16"/>
    </row>
    <row r="140" spans="3:8" x14ac:dyDescent="0.2">
      <c r="C140" s="16"/>
      <c r="D140" s="16"/>
      <c r="E140" s="16"/>
      <c r="F140" s="16"/>
      <c r="G140" s="16"/>
      <c r="H140" s="16"/>
    </row>
    <row r="141" spans="3:8" x14ac:dyDescent="0.2">
      <c r="C141" s="16"/>
      <c r="D141" s="16"/>
      <c r="E141" s="16"/>
      <c r="F141" s="16"/>
      <c r="G141" s="16"/>
      <c r="H141" s="16"/>
    </row>
    <row r="142" spans="3:8" x14ac:dyDescent="0.2">
      <c r="C142" s="16"/>
      <c r="D142" s="16"/>
      <c r="E142" s="16"/>
      <c r="F142" s="16"/>
      <c r="G142" s="16"/>
      <c r="H142" s="16"/>
    </row>
    <row r="143" spans="3:8" x14ac:dyDescent="0.2">
      <c r="C143" s="16"/>
      <c r="D143" s="16"/>
      <c r="E143" s="16"/>
      <c r="F143" s="16"/>
      <c r="G143" s="16"/>
      <c r="H143" s="16"/>
    </row>
    <row r="144" spans="3:8" x14ac:dyDescent="0.2">
      <c r="C144" s="16"/>
      <c r="D144" s="16"/>
      <c r="E144" s="16"/>
      <c r="F144" s="16"/>
      <c r="G144" s="16"/>
      <c r="H144" s="16"/>
    </row>
    <row r="145" spans="3:8" x14ac:dyDescent="0.2">
      <c r="C145" s="16"/>
      <c r="D145" s="16"/>
      <c r="E145" s="16"/>
      <c r="F145" s="16"/>
      <c r="G145" s="16"/>
      <c r="H145" s="16"/>
    </row>
    <row r="146" spans="3:8" x14ac:dyDescent="0.2">
      <c r="C146" s="16"/>
      <c r="D146" s="16"/>
      <c r="E146" s="16"/>
      <c r="F146" s="16"/>
      <c r="G146" s="16"/>
      <c r="H146" s="16"/>
    </row>
    <row r="147" spans="3:8" x14ac:dyDescent="0.2">
      <c r="C147" s="16"/>
      <c r="D147" s="16"/>
      <c r="E147" s="16"/>
      <c r="F147" s="16"/>
      <c r="G147" s="16"/>
      <c r="H147" s="16"/>
    </row>
    <row r="148" spans="3:8" x14ac:dyDescent="0.2">
      <c r="C148" s="16"/>
      <c r="D148" s="16"/>
      <c r="E148" s="16"/>
      <c r="F148" s="16"/>
      <c r="G148" s="16"/>
      <c r="H148" s="16"/>
    </row>
    <row r="149" spans="3:8" x14ac:dyDescent="0.2">
      <c r="C149" s="16"/>
      <c r="D149" s="16"/>
      <c r="E149" s="16"/>
      <c r="F149" s="16"/>
      <c r="G149" s="16"/>
      <c r="H149" s="16"/>
    </row>
    <row r="150" spans="3:8" x14ac:dyDescent="0.2">
      <c r="C150" s="16"/>
      <c r="D150" s="16"/>
      <c r="E150" s="16"/>
      <c r="F150" s="16"/>
      <c r="G150" s="16"/>
      <c r="H150" s="16"/>
    </row>
    <row r="151" spans="3:8" x14ac:dyDescent="0.2">
      <c r="C151" s="16"/>
      <c r="D151" s="16"/>
      <c r="E151" s="16"/>
      <c r="F151" s="16"/>
      <c r="G151" s="16"/>
      <c r="H151" s="16"/>
    </row>
    <row r="152" spans="3:8" x14ac:dyDescent="0.2">
      <c r="C152" s="16"/>
      <c r="D152" s="16"/>
      <c r="E152" s="16"/>
      <c r="F152" s="16"/>
      <c r="G152" s="16"/>
      <c r="H152" s="16"/>
    </row>
    <row r="153" spans="3:8" x14ac:dyDescent="0.2">
      <c r="C153" s="16"/>
      <c r="D153" s="16"/>
      <c r="E153" s="16"/>
      <c r="F153" s="16"/>
      <c r="G153" s="16"/>
      <c r="H153" s="16"/>
    </row>
    <row r="154" spans="3:8" x14ac:dyDescent="0.2">
      <c r="C154" s="16"/>
      <c r="D154" s="16"/>
      <c r="E154" s="16"/>
      <c r="F154" s="16"/>
      <c r="G154" s="16"/>
      <c r="H154" s="16"/>
    </row>
    <row r="155" spans="3:8" x14ac:dyDescent="0.2">
      <c r="C155" s="16"/>
      <c r="D155" s="16"/>
      <c r="E155" s="16"/>
      <c r="F155" s="16"/>
      <c r="G155" s="16"/>
      <c r="H155" s="16"/>
    </row>
    <row r="156" spans="3:8" x14ac:dyDescent="0.2">
      <c r="C156" s="16"/>
      <c r="D156" s="16"/>
      <c r="E156" s="16"/>
      <c r="F156" s="16"/>
      <c r="G156" s="16"/>
      <c r="H156" s="16"/>
    </row>
    <row r="157" spans="3:8" x14ac:dyDescent="0.2">
      <c r="C157" s="16"/>
      <c r="D157" s="16"/>
      <c r="E157" s="16"/>
      <c r="F157" s="16"/>
      <c r="G157" s="16"/>
      <c r="H157" s="16"/>
    </row>
    <row r="158" spans="3:8" x14ac:dyDescent="0.2">
      <c r="C158" s="16"/>
      <c r="D158" s="16"/>
      <c r="E158" s="16"/>
      <c r="F158" s="16"/>
      <c r="G158" s="16"/>
      <c r="H158" s="16"/>
    </row>
    <row r="159" spans="3:8" x14ac:dyDescent="0.2">
      <c r="C159" s="16"/>
      <c r="D159" s="16"/>
      <c r="E159" s="16"/>
      <c r="F159" s="16"/>
      <c r="G159" s="16"/>
      <c r="H159" s="16"/>
    </row>
    <row r="160" spans="3:8" x14ac:dyDescent="0.2">
      <c r="C160" s="16"/>
      <c r="D160" s="16"/>
      <c r="E160" s="16"/>
      <c r="F160" s="16"/>
      <c r="G160" s="16"/>
      <c r="H160" s="16"/>
    </row>
    <row r="161" spans="3:8" x14ac:dyDescent="0.2">
      <c r="C161" s="16"/>
      <c r="D161" s="16"/>
      <c r="E161" s="16"/>
      <c r="F161" s="16"/>
      <c r="G161" s="16"/>
      <c r="H161" s="16"/>
    </row>
    <row r="162" spans="3:8" x14ac:dyDescent="0.2">
      <c r="C162" s="16"/>
      <c r="D162" s="16"/>
      <c r="E162" s="16"/>
      <c r="F162" s="16"/>
      <c r="G162" s="16"/>
      <c r="H162" s="16"/>
    </row>
    <row r="163" spans="3:8" x14ac:dyDescent="0.2">
      <c r="C163" s="16"/>
      <c r="D163" s="16"/>
      <c r="E163" s="16"/>
      <c r="F163" s="16"/>
      <c r="G163" s="16"/>
      <c r="H163" s="16"/>
    </row>
    <row r="164" spans="3:8" x14ac:dyDescent="0.2">
      <c r="C164" s="16"/>
      <c r="D164" s="16"/>
      <c r="E164" s="16"/>
      <c r="F164" s="16"/>
      <c r="G164" s="16"/>
      <c r="H164" s="16"/>
    </row>
    <row r="165" spans="3:8" x14ac:dyDescent="0.2">
      <c r="C165" s="16"/>
      <c r="D165" s="16"/>
      <c r="E165" s="16"/>
      <c r="F165" s="16"/>
      <c r="G165" s="16"/>
      <c r="H165" s="16"/>
    </row>
    <row r="166" spans="3:8" x14ac:dyDescent="0.2">
      <c r="C166" s="16"/>
      <c r="D166" s="16"/>
      <c r="E166" s="16"/>
      <c r="F166" s="16"/>
      <c r="G166" s="16"/>
      <c r="H166" s="16"/>
    </row>
    <row r="167" spans="3:8" x14ac:dyDescent="0.2">
      <c r="C167" s="16"/>
      <c r="D167" s="16"/>
      <c r="E167" s="16"/>
      <c r="F167" s="16"/>
      <c r="G167" s="16"/>
      <c r="H167" s="16"/>
    </row>
    <row r="168" spans="3:8" x14ac:dyDescent="0.2">
      <c r="C168" s="16"/>
      <c r="D168" s="16"/>
      <c r="E168" s="16"/>
      <c r="F168" s="16"/>
      <c r="G168" s="16"/>
      <c r="H168" s="16"/>
    </row>
    <row r="169" spans="3:8" x14ac:dyDescent="0.2">
      <c r="C169" s="16"/>
      <c r="D169" s="16"/>
      <c r="E169" s="16"/>
      <c r="F169" s="16"/>
      <c r="G169" s="16"/>
      <c r="H169" s="16"/>
    </row>
    <row r="170" spans="3:8" x14ac:dyDescent="0.2">
      <c r="C170" s="16"/>
      <c r="D170" s="16"/>
      <c r="E170" s="16"/>
      <c r="F170" s="16"/>
      <c r="G170" s="16"/>
      <c r="H170" s="16"/>
    </row>
    <row r="171" spans="3:8" x14ac:dyDescent="0.2">
      <c r="C171" s="16"/>
      <c r="D171" s="16"/>
      <c r="E171" s="16"/>
      <c r="F171" s="16"/>
      <c r="G171" s="16"/>
      <c r="H171" s="16"/>
    </row>
    <row r="172" spans="3:8" x14ac:dyDescent="0.2">
      <c r="C172" s="16"/>
      <c r="D172" s="16"/>
      <c r="E172" s="16"/>
      <c r="F172" s="16"/>
      <c r="G172" s="16"/>
      <c r="H172" s="16"/>
    </row>
    <row r="173" spans="3:8" x14ac:dyDescent="0.2">
      <c r="C173" s="16"/>
      <c r="D173" s="16"/>
      <c r="E173" s="16"/>
      <c r="F173" s="16"/>
      <c r="G173" s="16"/>
      <c r="H173" s="16"/>
    </row>
    <row r="174" spans="3:8" x14ac:dyDescent="0.2">
      <c r="C174" s="16"/>
      <c r="D174" s="16"/>
      <c r="E174" s="16"/>
      <c r="F174" s="16"/>
      <c r="G174" s="16"/>
      <c r="H174" s="16"/>
    </row>
    <row r="175" spans="3:8" x14ac:dyDescent="0.2">
      <c r="C175" s="16"/>
      <c r="D175" s="16"/>
      <c r="E175" s="16"/>
      <c r="F175" s="16"/>
      <c r="G175" s="16"/>
      <c r="H175" s="16"/>
    </row>
    <row r="176" spans="3:8" x14ac:dyDescent="0.2">
      <c r="C176" s="16"/>
      <c r="D176" s="16"/>
      <c r="E176" s="16"/>
      <c r="F176" s="16"/>
      <c r="G176" s="16"/>
      <c r="H176" s="16"/>
    </row>
    <row r="177" spans="3:8" x14ac:dyDescent="0.2">
      <c r="C177" s="16"/>
      <c r="D177" s="16"/>
      <c r="E177" s="16"/>
      <c r="F177" s="16"/>
      <c r="G177" s="16"/>
      <c r="H177" s="16"/>
    </row>
    <row r="178" spans="3:8" x14ac:dyDescent="0.2">
      <c r="C178" s="16"/>
      <c r="D178" s="16"/>
      <c r="E178" s="16"/>
      <c r="F178" s="16"/>
      <c r="G178" s="16"/>
      <c r="H178" s="16"/>
    </row>
    <row r="179" spans="3:8" x14ac:dyDescent="0.2">
      <c r="C179" s="16"/>
      <c r="D179" s="16"/>
      <c r="E179" s="16"/>
      <c r="F179" s="16"/>
      <c r="G179" s="16"/>
      <c r="H179" s="16"/>
    </row>
    <row r="180" spans="3:8" x14ac:dyDescent="0.2">
      <c r="C180" s="16"/>
      <c r="D180" s="16"/>
      <c r="E180" s="16"/>
      <c r="F180" s="16"/>
      <c r="G180" s="16"/>
      <c r="H180" s="16"/>
    </row>
    <row r="181" spans="3:8" x14ac:dyDescent="0.2">
      <c r="C181" s="16"/>
      <c r="D181" s="16"/>
      <c r="E181" s="16"/>
      <c r="F181" s="16"/>
      <c r="G181" s="16"/>
      <c r="H181" s="16"/>
    </row>
    <row r="182" spans="3:8" x14ac:dyDescent="0.2">
      <c r="C182" s="16"/>
      <c r="D182" s="16"/>
      <c r="E182" s="16"/>
      <c r="F182" s="16"/>
      <c r="G182" s="16"/>
      <c r="H182" s="16"/>
    </row>
    <row r="183" spans="3:8" x14ac:dyDescent="0.2">
      <c r="C183" s="16"/>
      <c r="D183" s="16"/>
      <c r="E183" s="16"/>
      <c r="F183" s="16"/>
      <c r="G183" s="16"/>
      <c r="H183" s="16"/>
    </row>
    <row r="184" spans="3:8" x14ac:dyDescent="0.2">
      <c r="C184" s="16"/>
      <c r="D184" s="16"/>
      <c r="E184" s="16"/>
      <c r="F184" s="16"/>
      <c r="G184" s="16"/>
      <c r="H184" s="16"/>
    </row>
    <row r="185" spans="3:8" x14ac:dyDescent="0.2">
      <c r="C185" s="16"/>
      <c r="D185" s="16"/>
      <c r="E185" s="16"/>
      <c r="F185" s="16"/>
      <c r="G185" s="16"/>
      <c r="H185" s="16"/>
    </row>
    <row r="186" spans="3:8" x14ac:dyDescent="0.2">
      <c r="C186" s="16"/>
      <c r="D186" s="16"/>
      <c r="E186" s="16"/>
      <c r="F186" s="16"/>
      <c r="G186" s="16"/>
      <c r="H186" s="16"/>
    </row>
  </sheetData>
  <phoneticPr fontId="0" type="noConversion"/>
  <pageMargins left="0.75" right="0.75" top="1" bottom="1" header="0" footer="0"/>
  <pageSetup paperSize="9" orientation="portrait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ffpp</vt:lpstr>
    </vt:vector>
  </TitlesOfParts>
  <Company>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PVALENCIA</dc:creator>
  <cp:lastModifiedBy>Winsor Fierro</cp:lastModifiedBy>
  <dcterms:created xsi:type="dcterms:W3CDTF">2003-06-12T13:44:19Z</dcterms:created>
  <dcterms:modified xsi:type="dcterms:W3CDTF">2022-05-04T14:13:48Z</dcterms:modified>
</cp:coreProperties>
</file>