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60" yWindow="5145" windowWidth="25635" windowHeight="6030"/>
  </bookViews>
  <sheets>
    <sheet name="75seg02" sheetId="1" r:id="rId1"/>
  </sheets>
  <definedNames>
    <definedName name="_Regression_Int" localSheetId="0" hidden="1">1</definedName>
    <definedName name="A_impresión_IM" localSheetId="0">'75seg02'!$B$6:$G$46</definedName>
    <definedName name="_xlnm.Print_Area" localSheetId="0">'75seg02'!$B$6:$P$43</definedName>
  </definedNames>
  <calcPr calcId="145621"/>
</workbook>
</file>

<file path=xl/calcChain.xml><?xml version="1.0" encoding="utf-8"?>
<calcChain xmlns="http://schemas.openxmlformats.org/spreadsheetml/2006/main">
  <c r="AE28" i="1" l="1"/>
  <c r="AD33" i="1"/>
  <c r="AE32" i="1" l="1"/>
  <c r="AE13" i="1"/>
  <c r="AE11" i="1" l="1"/>
  <c r="AD32" i="1" l="1"/>
  <c r="AD28" i="1"/>
  <c r="AD13" i="1"/>
  <c r="AD11" i="1" l="1"/>
  <c r="AB33" i="1"/>
  <c r="AC32" i="1"/>
  <c r="AC28" i="1"/>
  <c r="AB28" i="1"/>
  <c r="AB13" i="1"/>
  <c r="AA28" i="1"/>
  <c r="Z32" i="1"/>
  <c r="Z28" i="1"/>
  <c r="Z13" i="1"/>
  <c r="Y36" i="1"/>
  <c r="Y33" i="1"/>
  <c r="Y32" i="1"/>
  <c r="Y28" i="1"/>
  <c r="Y13" i="1"/>
  <c r="Y11" i="1"/>
  <c r="X36" i="1"/>
  <c r="X33" i="1"/>
  <c r="X32" i="1"/>
  <c r="X28" i="1"/>
  <c r="X13" i="1"/>
  <c r="W32" i="1"/>
  <c r="W28" i="1"/>
  <c r="W13" i="1"/>
  <c r="W11" i="1"/>
  <c r="V32" i="1"/>
  <c r="V28" i="1"/>
  <c r="V13" i="1"/>
  <c r="U32" i="1"/>
  <c r="U28" i="1"/>
  <c r="U13" i="1"/>
  <c r="AA32" i="1"/>
  <c r="AA11" i="1"/>
  <c r="AA13" i="1"/>
  <c r="AB32" i="1"/>
  <c r="X11" i="1"/>
  <c r="V11" i="1"/>
  <c r="Z11" i="1"/>
  <c r="U11" i="1"/>
  <c r="AC13" i="1"/>
  <c r="AC11" i="1"/>
  <c r="AB11" i="1"/>
</calcChain>
</file>

<file path=xl/sharedStrings.xml><?xml version="1.0" encoding="utf-8"?>
<sst xmlns="http://schemas.openxmlformats.org/spreadsheetml/2006/main" count="40" uniqueCount="37">
  <si>
    <t>1995</t>
  </si>
  <si>
    <t>Incendio y Aliados</t>
  </si>
  <si>
    <t>Robo</t>
  </si>
  <si>
    <t>Naves o Embarcaciones</t>
  </si>
  <si>
    <t>-</t>
  </si>
  <si>
    <t>Automotores</t>
  </si>
  <si>
    <t>Ramos Técnicos</t>
  </si>
  <si>
    <t>Reponsabilidad Civil</t>
  </si>
  <si>
    <t>Vida Individual</t>
  </si>
  <si>
    <t>Vida en Grupo</t>
  </si>
  <si>
    <t>Accidentes Personales</t>
  </si>
  <si>
    <t>Defunción</t>
  </si>
  <si>
    <t>Aeronavegación</t>
  </si>
  <si>
    <t>Desgravamen Hipotecario</t>
  </si>
  <si>
    <t xml:space="preserve">(En miles de bolivianos) </t>
  </si>
  <si>
    <t>RAMO DE SEGURO</t>
  </si>
  <si>
    <t>Soat</t>
  </si>
  <si>
    <t xml:space="preserve">SINIESTROS DIRECTOS </t>
  </si>
  <si>
    <t>Seguros Previsionales</t>
  </si>
  <si>
    <t>Salud o Enfermedad</t>
  </si>
  <si>
    <t>Fianzas</t>
  </si>
  <si>
    <t xml:space="preserve">  Seguros Generales y Fianzas</t>
  </si>
  <si>
    <t xml:space="preserve">  Seguros Obligatorios</t>
  </si>
  <si>
    <t xml:space="preserve">  Seguros de Personas</t>
  </si>
  <si>
    <t xml:space="preserve">    (p): Preliminar</t>
  </si>
  <si>
    <r>
      <t xml:space="preserve">      (1) </t>
    </r>
    <r>
      <rPr>
        <sz val="10"/>
        <color indexed="18"/>
        <rFont val="Arial"/>
        <family val="2"/>
      </rPr>
      <t xml:space="preserve"> A partir de la gestión 2005, el valor calculado se obtiene de la información en dólares por el tipo de cambio de compra al 31 de diciembre de cada gestión.</t>
    </r>
  </si>
  <si>
    <r>
      <t xml:space="preserve">     (2) </t>
    </r>
    <r>
      <rPr>
        <sz val="10"/>
        <color indexed="18"/>
        <rFont val="Arial"/>
        <family val="2"/>
      </rPr>
      <t xml:space="preserve"> A partir de la gestión 2005, la información de siniestros directos  incluye los ítems de agropecuarios y rentas.</t>
    </r>
  </si>
  <si>
    <t xml:space="preserve">Rentas </t>
  </si>
  <si>
    <t xml:space="preserve">Agropecuarios </t>
  </si>
  <si>
    <t>Cuadro Nº 7.09.02</t>
  </si>
  <si>
    <t xml:space="preserve">            Instituto Nacional de Estadística</t>
  </si>
  <si>
    <t>Fuente: Autoridad de Fiscalización y Control de Pensiones y Seguros</t>
  </si>
  <si>
    <t>BOLIVIA: SINIESTROS DIRECTOS, SEGÚN RAMO DE SEGURO, 2012 - 2021</t>
  </si>
  <si>
    <t>Transportes</t>
  </si>
  <si>
    <t>Riesgos Varios Misceláneos</t>
  </si>
  <si>
    <r>
      <t>2021</t>
    </r>
    <r>
      <rPr>
        <b/>
        <vertAlign val="superscript"/>
        <sz val="10"/>
        <color theme="0"/>
        <rFont val="Arial"/>
        <family val="2"/>
      </rPr>
      <t xml:space="preserve"> (p)</t>
    </r>
  </si>
  <si>
    <t>Accidentes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</si>
</sst>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_);_(* \(#,##0\);_(* &quot;-&quot;??_);_(@_)"/>
  </numFmts>
  <fonts count="20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/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vertical="center"/>
    </xf>
    <xf numFmtId="3" fontId="10" fillId="0" borderId="0" xfId="0" applyNumberFormat="1" applyFont="1" applyFill="1"/>
    <xf numFmtId="3" fontId="7" fillId="0" borderId="0" xfId="0" applyNumberFormat="1" applyFont="1" applyFill="1"/>
    <xf numFmtId="0" fontId="7" fillId="0" borderId="0" xfId="0" applyFont="1" applyFill="1" applyAlignment="1" applyProtection="1">
      <alignment horizontal="left" indent="2"/>
    </xf>
    <xf numFmtId="0" fontId="11" fillId="0" borderId="0" xfId="0" applyFont="1" applyFill="1" applyAlignment="1" applyProtection="1">
      <alignment horizontal="left" indent="1"/>
    </xf>
    <xf numFmtId="168" fontId="8" fillId="0" borderId="0" xfId="14" applyNumberFormat="1" applyFont="1" applyFill="1"/>
    <xf numFmtId="0" fontId="12" fillId="0" borderId="0" xfId="17" applyFont="1" applyAlignment="1">
      <alignment vertical="center"/>
    </xf>
    <xf numFmtId="0" fontId="13" fillId="0" borderId="0" xfId="17" applyFont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0" fontId="16" fillId="0" borderId="4" xfId="17" applyFont="1" applyBorder="1" applyAlignment="1">
      <alignment horizontal="left" indent="1"/>
    </xf>
    <xf numFmtId="3" fontId="16" fillId="3" borderId="5" xfId="14" applyNumberFormat="1" applyFont="1" applyFill="1" applyBorder="1" applyAlignment="1">
      <alignment horizontal="right"/>
    </xf>
    <xf numFmtId="0" fontId="17" fillId="4" borderId="4" xfId="0" applyFont="1" applyFill="1" applyBorder="1" applyAlignment="1">
      <alignment horizontal="left" indent="1"/>
    </xf>
    <xf numFmtId="3" fontId="17" fillId="4" borderId="5" xfId="0" applyNumberFormat="1" applyFont="1" applyFill="1" applyBorder="1" applyAlignment="1">
      <alignment horizontal="right"/>
    </xf>
    <xf numFmtId="0" fontId="16" fillId="0" borderId="4" xfId="17" applyFont="1" applyBorder="1" applyAlignment="1">
      <alignment horizontal="left" indent="2"/>
    </xf>
    <xf numFmtId="0" fontId="18" fillId="3" borderId="0" xfId="17" applyFont="1" applyFill="1"/>
    <xf numFmtId="164" fontId="8" fillId="0" borderId="0" xfId="14" applyFont="1" applyFill="1"/>
    <xf numFmtId="3" fontId="16" fillId="3" borderId="6" xfId="14" applyNumberFormat="1" applyFont="1" applyFill="1" applyBorder="1" applyAlignment="1">
      <alignment horizontal="right"/>
    </xf>
    <xf numFmtId="3" fontId="17" fillId="4" borderId="6" xfId="0" applyNumberFormat="1" applyFont="1" applyFill="1" applyBorder="1" applyAlignment="1">
      <alignment horizontal="right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1</xdr:col>
      <xdr:colOff>1299779</xdr:colOff>
      <xdr:row>4</xdr:row>
      <xdr:rowOff>99905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62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 codeName="Hoja1">
    <pageSetUpPr fitToPage="1"/>
  </sheetPr>
  <dimension ref="B6:AH180"/>
  <sheetViews>
    <sheetView showGridLines="0" tabSelected="1" topLeftCell="A4" zoomScaleNormal="75" workbookViewId="0">
      <selection activeCell="AC13" sqref="AC13"/>
    </sheetView>
  </sheetViews>
  <sheetFormatPr baseColWidth="10" defaultColWidth="9.77734375" defaultRowHeight="12.75" customHeight="1" x14ac:dyDescent="0.2"/>
  <cols>
    <col min="1" max="1" width="3" style="5" customWidth="1"/>
    <col min="2" max="2" width="29.88671875" style="5" customWidth="1"/>
    <col min="3" max="3" width="9.109375" style="5" hidden="1" customWidth="1"/>
    <col min="4" max="4" width="9.88671875" style="5" hidden="1" customWidth="1"/>
    <col min="5" max="5" width="9.33203125" style="5" hidden="1" customWidth="1"/>
    <col min="6" max="7" width="10.21875" style="5" hidden="1" customWidth="1"/>
    <col min="8" max="8" width="9.33203125" style="5" hidden="1" customWidth="1"/>
    <col min="9" max="10" width="9.77734375" style="5" hidden="1" customWidth="1"/>
    <col min="11" max="11" width="10" style="5" hidden="1" customWidth="1"/>
    <col min="12" max="12" width="10.88671875" style="5" hidden="1" customWidth="1"/>
    <col min="13" max="13" width="9.77734375" style="6" hidden="1" customWidth="1"/>
    <col min="14" max="15" width="9.77734375" style="5" hidden="1" customWidth="1"/>
    <col min="16" max="17" width="9.77734375" style="10" hidden="1" customWidth="1"/>
    <col min="18" max="18" width="9.77734375" style="5" hidden="1" customWidth="1"/>
    <col min="19" max="21" width="0" style="5" hidden="1" customWidth="1"/>
    <col min="22" max="31" width="9.77734375" style="5"/>
    <col min="32" max="32" width="10" style="5" bestFit="1" customWidth="1"/>
    <col min="33" max="33" width="9.88671875" style="5" bestFit="1" customWidth="1"/>
    <col min="34" max="34" width="10" style="5" bestFit="1" customWidth="1"/>
    <col min="35" max="16384" width="9.77734375" style="5"/>
  </cols>
  <sheetData>
    <row r="6" spans="2:34" ht="12.75" customHeight="1" x14ac:dyDescent="0.2">
      <c r="B6" s="15" t="s">
        <v>29</v>
      </c>
      <c r="C6" s="2"/>
      <c r="D6" s="2"/>
      <c r="E6" s="1"/>
      <c r="F6" s="1"/>
      <c r="G6" s="1"/>
    </row>
    <row r="7" spans="2:34" ht="12.75" customHeight="1" x14ac:dyDescent="0.2">
      <c r="B7" s="15" t="s">
        <v>32</v>
      </c>
      <c r="C7" s="2"/>
      <c r="D7" s="2"/>
      <c r="E7" s="1"/>
      <c r="F7" s="1"/>
      <c r="G7" s="1"/>
      <c r="N7" s="6"/>
    </row>
    <row r="8" spans="2:34" ht="12.75" customHeight="1" x14ac:dyDescent="0.2">
      <c r="B8" s="16" t="s">
        <v>14</v>
      </c>
      <c r="C8" s="2"/>
      <c r="D8" s="2"/>
      <c r="E8" s="1"/>
      <c r="F8" s="1"/>
      <c r="G8" s="1"/>
    </row>
    <row r="9" spans="2:34" s="9" customFormat="1" ht="27" customHeight="1" x14ac:dyDescent="0.2">
      <c r="B9" s="17" t="s">
        <v>15</v>
      </c>
      <c r="C9" s="18">
        <v>1993</v>
      </c>
      <c r="D9" s="18">
        <v>1994</v>
      </c>
      <c r="E9" s="18" t="s">
        <v>0</v>
      </c>
      <c r="F9" s="18">
        <v>1996</v>
      </c>
      <c r="G9" s="18">
        <v>1997</v>
      </c>
      <c r="H9" s="18">
        <v>1998</v>
      </c>
      <c r="I9" s="18">
        <v>1999</v>
      </c>
      <c r="J9" s="18">
        <v>2000</v>
      </c>
      <c r="K9" s="18">
        <v>2001</v>
      </c>
      <c r="L9" s="18">
        <v>2002</v>
      </c>
      <c r="M9" s="18">
        <v>2003</v>
      </c>
      <c r="N9" s="18">
        <v>2004</v>
      </c>
      <c r="O9" s="18">
        <v>2005</v>
      </c>
      <c r="P9" s="18">
        <v>2006</v>
      </c>
      <c r="Q9" s="18">
        <v>2007</v>
      </c>
      <c r="R9" s="18">
        <v>2008</v>
      </c>
      <c r="S9" s="18">
        <v>2009</v>
      </c>
      <c r="T9" s="18">
        <v>2010</v>
      </c>
      <c r="U9" s="18">
        <v>2011</v>
      </c>
      <c r="V9" s="18">
        <v>2012</v>
      </c>
      <c r="W9" s="18">
        <v>2013</v>
      </c>
      <c r="X9" s="18">
        <v>2014</v>
      </c>
      <c r="Y9" s="18">
        <v>2015</v>
      </c>
      <c r="Z9" s="18">
        <v>2016</v>
      </c>
      <c r="AA9" s="18">
        <v>2017</v>
      </c>
      <c r="AB9" s="18">
        <v>2018</v>
      </c>
      <c r="AC9" s="18">
        <v>2019</v>
      </c>
      <c r="AD9" s="18">
        <v>2020</v>
      </c>
      <c r="AE9" s="18" t="s">
        <v>35</v>
      </c>
    </row>
    <row r="10" spans="2:34" s="7" customFormat="1" ht="12.75" customHeigh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6"/>
    </row>
    <row r="11" spans="2:34" s="8" customFormat="1" ht="12.75" customHeight="1" x14ac:dyDescent="0.25">
      <c r="B11" s="21" t="s">
        <v>17</v>
      </c>
      <c r="C11" s="22">
        <v>99054.6</v>
      </c>
      <c r="D11" s="22">
        <v>124013.3</v>
      </c>
      <c r="E11" s="22">
        <v>157714.20000000001</v>
      </c>
      <c r="F11" s="22">
        <v>139338.5</v>
      </c>
      <c r="G11" s="22">
        <v>152767.5</v>
      </c>
      <c r="H11" s="22">
        <v>203149</v>
      </c>
      <c r="I11" s="22">
        <v>323618</v>
      </c>
      <c r="J11" s="22">
        <v>294456.57821000001</v>
      </c>
      <c r="K11" s="22">
        <v>366806</v>
      </c>
      <c r="L11" s="22">
        <v>493040.72161000001</v>
      </c>
      <c r="M11" s="22">
        <v>554811.41972000012</v>
      </c>
      <c r="N11" s="22">
        <v>627656.09214000008</v>
      </c>
      <c r="O11" s="22">
        <v>619216</v>
      </c>
      <c r="P11" s="22">
        <v>704501.2</v>
      </c>
      <c r="Q11" s="22">
        <v>697083.45</v>
      </c>
      <c r="R11" s="22">
        <v>696539.98</v>
      </c>
      <c r="S11" s="22">
        <v>766620.30780800001</v>
      </c>
      <c r="T11" s="22">
        <v>803607.81718400004</v>
      </c>
      <c r="U11" s="22">
        <f t="shared" ref="U11:Z11" si="0">+U13+U28+U32</f>
        <v>920749.20000000007</v>
      </c>
      <c r="V11" s="22">
        <f t="shared" si="0"/>
        <v>1170700.1600000001</v>
      </c>
      <c r="W11" s="22">
        <f t="shared" si="0"/>
        <v>1305842.1599999999</v>
      </c>
      <c r="X11" s="22">
        <f t="shared" si="0"/>
        <v>1502699</v>
      </c>
      <c r="Y11" s="22">
        <f t="shared" si="0"/>
        <v>1538958</v>
      </c>
      <c r="Z11" s="22">
        <f t="shared" si="0"/>
        <v>2043257.8599999999</v>
      </c>
      <c r="AA11" s="22">
        <f>+AA13+AA28+AA32</f>
        <v>1770108.96</v>
      </c>
      <c r="AB11" s="22">
        <f>+AB13+AB28+AB32</f>
        <v>1867207</v>
      </c>
      <c r="AC11" s="22">
        <f>+AC13+AC28+AC32</f>
        <v>1981051.06</v>
      </c>
      <c r="AD11" s="22">
        <f>+AD13+AD28+AD32</f>
        <v>1921733</v>
      </c>
      <c r="AE11" s="27">
        <f>+AE13+AE28+AE32</f>
        <v>3008206</v>
      </c>
    </row>
    <row r="12" spans="2:34" s="7" customFormat="1" ht="12.75" customHeight="1" x14ac:dyDescent="0.2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6"/>
    </row>
    <row r="13" spans="2:34" s="8" customFormat="1" ht="12.75" customHeight="1" x14ac:dyDescent="0.25">
      <c r="B13" s="21" t="s">
        <v>21</v>
      </c>
      <c r="C13" s="22">
        <v>82140.5</v>
      </c>
      <c r="D13" s="22">
        <v>95874.1</v>
      </c>
      <c r="E13" s="22">
        <v>138573.9</v>
      </c>
      <c r="F13" s="22">
        <v>123303.6</v>
      </c>
      <c r="G13" s="22">
        <v>128350.2</v>
      </c>
      <c r="H13" s="22">
        <v>161374</v>
      </c>
      <c r="I13" s="22">
        <v>268809</v>
      </c>
      <c r="J13" s="22">
        <v>203363.49433999998</v>
      </c>
      <c r="K13" s="22">
        <v>186958</v>
      </c>
      <c r="L13" s="22">
        <v>173491.74579000002</v>
      </c>
      <c r="M13" s="22">
        <v>218080.06213000003</v>
      </c>
      <c r="N13" s="22">
        <v>255481.0257</v>
      </c>
      <c r="O13" s="22">
        <v>269784</v>
      </c>
      <c r="P13" s="22">
        <v>349927.11</v>
      </c>
      <c r="Q13" s="22">
        <v>369688.52</v>
      </c>
      <c r="R13" s="22">
        <v>356857.03</v>
      </c>
      <c r="S13" s="22">
        <v>394073.34639399999</v>
      </c>
      <c r="T13" s="22">
        <v>401961.03713199997</v>
      </c>
      <c r="U13" s="22">
        <f t="shared" ref="U13:AA13" si="1">SUM(U14:U26)</f>
        <v>501219.04000000004</v>
      </c>
      <c r="V13" s="22">
        <f t="shared" si="1"/>
        <v>703959.48</v>
      </c>
      <c r="W13" s="22">
        <f t="shared" si="1"/>
        <v>783583.5</v>
      </c>
      <c r="X13" s="22">
        <f t="shared" si="1"/>
        <v>939574</v>
      </c>
      <c r="Y13" s="22">
        <f t="shared" si="1"/>
        <v>961582</v>
      </c>
      <c r="Z13" s="22">
        <f t="shared" si="1"/>
        <v>1331093.82</v>
      </c>
      <c r="AA13" s="22">
        <f t="shared" si="1"/>
        <v>1056903.8399999999</v>
      </c>
      <c r="AB13" s="22">
        <f>SUM(AB14:AB26)</f>
        <v>1063794</v>
      </c>
      <c r="AC13" s="22">
        <f>SUM(AC14:AC26)</f>
        <v>1135590.3600000001</v>
      </c>
      <c r="AD13" s="22">
        <f>SUM(AD14:AD26)</f>
        <v>919975</v>
      </c>
      <c r="AE13" s="27">
        <f>SUM(AE14:AE26)</f>
        <v>1196736</v>
      </c>
    </row>
    <row r="14" spans="2:34" s="7" customFormat="1" ht="12.75" customHeight="1" x14ac:dyDescent="0.2">
      <c r="B14" s="23" t="s">
        <v>1</v>
      </c>
      <c r="C14" s="20">
        <v>8616.5</v>
      </c>
      <c r="D14" s="20">
        <v>8090.4</v>
      </c>
      <c r="E14" s="20">
        <v>11114.6</v>
      </c>
      <c r="F14" s="20">
        <v>11493.8</v>
      </c>
      <c r="G14" s="20">
        <v>12663.4</v>
      </c>
      <c r="H14" s="20">
        <v>24592</v>
      </c>
      <c r="I14" s="20">
        <v>35237</v>
      </c>
      <c r="J14" s="20">
        <v>22529.330320000001</v>
      </c>
      <c r="K14" s="20">
        <v>36206</v>
      </c>
      <c r="L14" s="20">
        <v>27889.06596</v>
      </c>
      <c r="M14" s="20">
        <v>48114.730889999999</v>
      </c>
      <c r="N14" s="20">
        <v>46435.925869999999</v>
      </c>
      <c r="O14" s="20">
        <v>40224</v>
      </c>
      <c r="P14" s="20">
        <v>52996.19</v>
      </c>
      <c r="Q14" s="20">
        <v>27993.86</v>
      </c>
      <c r="R14" s="20">
        <v>48044.21</v>
      </c>
      <c r="S14" s="20">
        <v>60345.733067999994</v>
      </c>
      <c r="T14" s="20">
        <v>33444.861442000009</v>
      </c>
      <c r="U14" s="20">
        <v>57315.3</v>
      </c>
      <c r="V14" s="20">
        <v>92781.5</v>
      </c>
      <c r="W14" s="20">
        <v>133790.57999999999</v>
      </c>
      <c r="X14" s="20">
        <v>94947</v>
      </c>
      <c r="Y14" s="20">
        <v>97094</v>
      </c>
      <c r="Z14" s="20">
        <v>103462.52</v>
      </c>
      <c r="AA14" s="20">
        <v>104504.4</v>
      </c>
      <c r="AB14" s="20">
        <v>130885</v>
      </c>
      <c r="AC14" s="20">
        <v>87691.38</v>
      </c>
      <c r="AD14" s="20">
        <v>95526</v>
      </c>
      <c r="AE14" s="26">
        <v>127027</v>
      </c>
      <c r="AF14" s="14"/>
      <c r="AG14" s="25"/>
      <c r="AH14" s="14"/>
    </row>
    <row r="15" spans="2:34" s="7" customFormat="1" ht="12.75" customHeight="1" x14ac:dyDescent="0.2">
      <c r="B15" s="23" t="s">
        <v>2</v>
      </c>
      <c r="C15" s="20">
        <v>492.7</v>
      </c>
      <c r="D15" s="20">
        <v>587.79999999999995</v>
      </c>
      <c r="E15" s="20">
        <v>1103.5</v>
      </c>
      <c r="F15" s="20">
        <v>1738.1</v>
      </c>
      <c r="G15" s="20">
        <v>1930.1</v>
      </c>
      <c r="H15" s="20">
        <v>2092</v>
      </c>
      <c r="I15" s="20">
        <v>2316</v>
      </c>
      <c r="J15" s="20">
        <v>1404.37069</v>
      </c>
      <c r="K15" s="20">
        <v>1252</v>
      </c>
      <c r="L15" s="20">
        <v>942.20611999999994</v>
      </c>
      <c r="M15" s="20">
        <v>984.15522999999996</v>
      </c>
      <c r="N15" s="20">
        <v>794.32604000000003</v>
      </c>
      <c r="O15" s="20">
        <v>2896</v>
      </c>
      <c r="P15" s="20">
        <v>1205.3599999999999</v>
      </c>
      <c r="Q15" s="20">
        <v>1021.95</v>
      </c>
      <c r="R15" s="20">
        <v>1366.12</v>
      </c>
      <c r="S15" s="20">
        <v>2697.056834</v>
      </c>
      <c r="T15" s="20">
        <v>2455.6947100000002</v>
      </c>
      <c r="U15" s="20">
        <v>3409.42</v>
      </c>
      <c r="V15" s="20">
        <v>3093.86</v>
      </c>
      <c r="W15" s="20">
        <v>2695.98</v>
      </c>
      <c r="X15" s="20">
        <v>2006</v>
      </c>
      <c r="Y15" s="20">
        <v>1665</v>
      </c>
      <c r="Z15" s="20">
        <v>1522.92</v>
      </c>
      <c r="AA15" s="20">
        <v>1155.3599999999999</v>
      </c>
      <c r="AB15" s="20">
        <v>2470</v>
      </c>
      <c r="AC15" s="20">
        <v>4280.6400000000003</v>
      </c>
      <c r="AD15" s="20">
        <v>2885</v>
      </c>
      <c r="AE15" s="26">
        <v>3633</v>
      </c>
      <c r="AF15" s="14"/>
      <c r="AG15" s="25"/>
      <c r="AH15" s="14"/>
    </row>
    <row r="16" spans="2:34" s="7" customFormat="1" ht="12.75" customHeight="1" x14ac:dyDescent="0.2">
      <c r="B16" s="23" t="s">
        <v>33</v>
      </c>
      <c r="C16" s="20">
        <v>6261.3</v>
      </c>
      <c r="D16" s="20">
        <v>7607.4</v>
      </c>
      <c r="E16" s="20">
        <v>9402.5</v>
      </c>
      <c r="F16" s="20">
        <v>5795.6</v>
      </c>
      <c r="G16" s="20">
        <v>8578.4</v>
      </c>
      <c r="H16" s="20">
        <v>10401</v>
      </c>
      <c r="I16" s="20">
        <v>15863</v>
      </c>
      <c r="J16" s="20">
        <v>14616.13766</v>
      </c>
      <c r="K16" s="20">
        <v>14155</v>
      </c>
      <c r="L16" s="20">
        <v>20389.33927</v>
      </c>
      <c r="M16" s="20">
        <v>20813.948040000003</v>
      </c>
      <c r="N16" s="20">
        <v>16513.86521</v>
      </c>
      <c r="O16" s="20">
        <v>17016</v>
      </c>
      <c r="P16" s="20">
        <v>18889.259999999998</v>
      </c>
      <c r="Q16" s="20">
        <v>23943.91</v>
      </c>
      <c r="R16" s="20">
        <v>17543.490000000002</v>
      </c>
      <c r="S16" s="20">
        <v>28123.180511999995</v>
      </c>
      <c r="T16" s="20">
        <v>22299.947366</v>
      </c>
      <c r="U16" s="20">
        <v>20271.3</v>
      </c>
      <c r="V16" s="20">
        <v>34053.040000000001</v>
      </c>
      <c r="W16" s="20">
        <v>37050.86</v>
      </c>
      <c r="X16" s="20">
        <v>41976</v>
      </c>
      <c r="Y16" s="20">
        <v>44947</v>
      </c>
      <c r="Z16" s="20">
        <v>33408.199999999997</v>
      </c>
      <c r="AA16" s="20">
        <v>35168.879999999997</v>
      </c>
      <c r="AB16" s="20">
        <v>39421</v>
      </c>
      <c r="AC16" s="20">
        <v>41695.08</v>
      </c>
      <c r="AD16" s="20">
        <v>36368</v>
      </c>
      <c r="AE16" s="26">
        <v>47599</v>
      </c>
      <c r="AF16" s="14"/>
      <c r="AG16" s="25"/>
      <c r="AH16" s="14"/>
    </row>
    <row r="17" spans="2:34" s="7" customFormat="1" ht="12.75" customHeight="1" x14ac:dyDescent="0.2">
      <c r="B17" s="23" t="s">
        <v>3</v>
      </c>
      <c r="C17" s="20">
        <v>36.799999999999997</v>
      </c>
      <c r="D17" s="20">
        <v>392.8</v>
      </c>
      <c r="E17" s="20">
        <v>40.799999999999997</v>
      </c>
      <c r="F17" s="20">
        <v>69.2</v>
      </c>
      <c r="G17" s="20">
        <v>0.1</v>
      </c>
      <c r="H17" s="20">
        <v>74</v>
      </c>
      <c r="I17" s="20">
        <v>56</v>
      </c>
      <c r="J17" s="20">
        <v>331.11132000000003</v>
      </c>
      <c r="K17" s="20">
        <v>51</v>
      </c>
      <c r="L17" s="20">
        <v>234.58011999999997</v>
      </c>
      <c r="M17" s="20">
        <v>8.8431699999999989</v>
      </c>
      <c r="N17" s="20">
        <v>0.43029999999999996</v>
      </c>
      <c r="O17" s="20">
        <v>8</v>
      </c>
      <c r="P17" s="20">
        <v>222.04</v>
      </c>
      <c r="Q17" s="20">
        <v>7.57</v>
      </c>
      <c r="R17" s="20">
        <v>13.94</v>
      </c>
      <c r="S17" s="20">
        <v>72.439907000000005</v>
      </c>
      <c r="T17" s="20">
        <v>16.499850000000002</v>
      </c>
      <c r="U17" s="20">
        <v>0</v>
      </c>
      <c r="V17" s="20">
        <v>54.88</v>
      </c>
      <c r="W17" s="20">
        <v>205.8</v>
      </c>
      <c r="X17" s="20"/>
      <c r="Y17" s="20">
        <v>335</v>
      </c>
      <c r="Z17" s="20">
        <v>20.58</v>
      </c>
      <c r="AA17" s="20">
        <v>0</v>
      </c>
      <c r="AB17" s="20">
        <v>0</v>
      </c>
      <c r="AC17" s="20">
        <v>48.02</v>
      </c>
      <c r="AD17" s="20">
        <v>192</v>
      </c>
      <c r="AE17" s="26">
        <v>7</v>
      </c>
      <c r="AF17" s="14"/>
      <c r="AG17" s="25"/>
      <c r="AH17" s="14"/>
    </row>
    <row r="18" spans="2:34" s="7" customFormat="1" ht="12.75" customHeight="1" x14ac:dyDescent="0.2">
      <c r="B18" s="23" t="s">
        <v>5</v>
      </c>
      <c r="C18" s="20">
        <v>45295.5</v>
      </c>
      <c r="D18" s="20">
        <v>54641.2</v>
      </c>
      <c r="E18" s="20">
        <v>65735.100000000006</v>
      </c>
      <c r="F18" s="20">
        <v>66590.100000000006</v>
      </c>
      <c r="G18" s="20">
        <v>66800.3</v>
      </c>
      <c r="H18" s="20">
        <v>80904</v>
      </c>
      <c r="I18" s="20">
        <v>88324</v>
      </c>
      <c r="J18" s="20">
        <v>74209.900779999996</v>
      </c>
      <c r="K18" s="20">
        <v>73904</v>
      </c>
      <c r="L18" s="20">
        <v>70823.290229999999</v>
      </c>
      <c r="M18" s="20">
        <v>78114.514360000016</v>
      </c>
      <c r="N18" s="20">
        <v>81575.078429999994</v>
      </c>
      <c r="O18" s="20">
        <v>84528</v>
      </c>
      <c r="P18" s="20">
        <v>93082.34</v>
      </c>
      <c r="Q18" s="20">
        <v>103966.38</v>
      </c>
      <c r="R18" s="20">
        <v>116510.52</v>
      </c>
      <c r="S18" s="20">
        <v>142464.43507899999</v>
      </c>
      <c r="T18" s="20">
        <v>138941.38167999999</v>
      </c>
      <c r="U18" s="20">
        <v>151921.56</v>
      </c>
      <c r="V18" s="20">
        <v>201622.26</v>
      </c>
      <c r="W18" s="20">
        <v>242624.48</v>
      </c>
      <c r="X18" s="20">
        <v>303385</v>
      </c>
      <c r="Y18" s="20">
        <v>340431</v>
      </c>
      <c r="Z18" s="20">
        <v>355354.86</v>
      </c>
      <c r="AA18" s="20">
        <v>390616.08</v>
      </c>
      <c r="AB18" s="20">
        <v>424643</v>
      </c>
      <c r="AC18" s="20">
        <v>447210.26</v>
      </c>
      <c r="AD18" s="20">
        <v>410199</v>
      </c>
      <c r="AE18" s="26">
        <v>405023</v>
      </c>
      <c r="AF18" s="14"/>
      <c r="AG18" s="25"/>
      <c r="AH18" s="14"/>
    </row>
    <row r="19" spans="2:34" s="7" customFormat="1" ht="12.75" customHeight="1" x14ac:dyDescent="0.2">
      <c r="B19" s="23" t="s">
        <v>10</v>
      </c>
      <c r="C19" s="20">
        <v>3747.6</v>
      </c>
      <c r="D19" s="20">
        <v>2286.6999999999998</v>
      </c>
      <c r="E19" s="20">
        <v>3956.1</v>
      </c>
      <c r="F19" s="20">
        <v>6558.8</v>
      </c>
      <c r="G19" s="20"/>
      <c r="H19" s="20"/>
      <c r="I19" s="20"/>
      <c r="J19" s="20"/>
      <c r="K19" s="20"/>
      <c r="L19" s="20"/>
      <c r="M19" s="20">
        <v>9016.2700600000007</v>
      </c>
      <c r="N19" s="20">
        <v>9002.98</v>
      </c>
      <c r="O19" s="20">
        <v>10704</v>
      </c>
      <c r="P19" s="20">
        <v>6946.68</v>
      </c>
      <c r="Q19" s="20">
        <v>6093.85</v>
      </c>
      <c r="R19" s="20">
        <v>7220.92</v>
      </c>
      <c r="S19" s="20">
        <v>7119.2576709999994</v>
      </c>
      <c r="T19" s="20">
        <v>9548.4878319999989</v>
      </c>
      <c r="U19" s="20">
        <v>11003.44</v>
      </c>
      <c r="V19" s="20">
        <v>12437.18</v>
      </c>
      <c r="W19" s="20">
        <v>11291.56</v>
      </c>
      <c r="X19" s="20">
        <v>15455</v>
      </c>
      <c r="Y19" s="20">
        <v>14264</v>
      </c>
      <c r="Z19" s="20">
        <v>13596.52</v>
      </c>
      <c r="AA19" s="20">
        <v>13989.6</v>
      </c>
      <c r="AB19" s="20">
        <v>13649</v>
      </c>
      <c r="AC19" s="20">
        <v>15297.800000000001</v>
      </c>
      <c r="AD19" s="20">
        <v>10859</v>
      </c>
      <c r="AE19" s="26">
        <v>14957</v>
      </c>
      <c r="AF19" s="14"/>
      <c r="AG19" s="25"/>
      <c r="AH19" s="14"/>
    </row>
    <row r="20" spans="2:34" s="7" customFormat="1" ht="12.75" customHeight="1" x14ac:dyDescent="0.2">
      <c r="B20" s="23" t="s">
        <v>6</v>
      </c>
      <c r="C20" s="20">
        <v>6078.3</v>
      </c>
      <c r="D20" s="20">
        <v>8706.1</v>
      </c>
      <c r="E20" s="20">
        <v>13701.1</v>
      </c>
      <c r="F20" s="20">
        <v>7292.3</v>
      </c>
      <c r="G20" s="20">
        <v>8720.7999999999993</v>
      </c>
      <c r="H20" s="20">
        <v>19640</v>
      </c>
      <c r="I20" s="20">
        <v>25475</v>
      </c>
      <c r="J20" s="20">
        <v>21511.203139999998</v>
      </c>
      <c r="K20" s="20">
        <v>22136</v>
      </c>
      <c r="L20" s="20">
        <v>31999.203370000003</v>
      </c>
      <c r="M20" s="20">
        <v>11517.119489999999</v>
      </c>
      <c r="N20" s="20">
        <v>25282.018310000003</v>
      </c>
      <c r="O20" s="20">
        <v>10040</v>
      </c>
      <c r="P20" s="20">
        <v>12822.81</v>
      </c>
      <c r="Q20" s="20">
        <v>8629.7999999999993</v>
      </c>
      <c r="R20" s="20">
        <v>15835.84</v>
      </c>
      <c r="S20" s="20">
        <v>13852.527894000001</v>
      </c>
      <c r="T20" s="20">
        <v>22602.845054000001</v>
      </c>
      <c r="U20" s="20">
        <v>18645.48</v>
      </c>
      <c r="V20" s="20">
        <v>96348.7</v>
      </c>
      <c r="W20" s="20">
        <v>77751.240000000005</v>
      </c>
      <c r="X20" s="20">
        <v>36562</v>
      </c>
      <c r="Y20" s="20">
        <v>36317</v>
      </c>
      <c r="Z20" s="20">
        <v>48225.8</v>
      </c>
      <c r="AA20" s="20">
        <v>126219.6</v>
      </c>
      <c r="AB20" s="20">
        <v>65280</v>
      </c>
      <c r="AC20" s="20">
        <v>58934.26</v>
      </c>
      <c r="AD20" s="20">
        <v>53543</v>
      </c>
      <c r="AE20" s="26">
        <v>57900</v>
      </c>
      <c r="AF20" s="14"/>
      <c r="AG20" s="25"/>
      <c r="AH20" s="14"/>
    </row>
    <row r="21" spans="2:34" s="7" customFormat="1" ht="12.75" customHeight="1" x14ac:dyDescent="0.2">
      <c r="B21" s="23" t="s">
        <v>7</v>
      </c>
      <c r="C21" s="20">
        <v>849.5</v>
      </c>
      <c r="D21" s="20">
        <v>835.9</v>
      </c>
      <c r="E21" s="20">
        <v>464.3</v>
      </c>
      <c r="F21" s="20">
        <v>510.4</v>
      </c>
      <c r="G21" s="20">
        <v>3474.6</v>
      </c>
      <c r="H21" s="20">
        <v>2916</v>
      </c>
      <c r="I21" s="20">
        <v>9260</v>
      </c>
      <c r="J21" s="20">
        <v>4001.4939899999999</v>
      </c>
      <c r="K21" s="20">
        <v>8040</v>
      </c>
      <c r="L21" s="20">
        <v>3820.8559400000004</v>
      </c>
      <c r="M21" s="20">
        <v>4202.8991999999998</v>
      </c>
      <c r="N21" s="20">
        <v>4295.1708600000002</v>
      </c>
      <c r="O21" s="20">
        <v>4568</v>
      </c>
      <c r="P21" s="20">
        <v>16510.259999999998</v>
      </c>
      <c r="Q21" s="20">
        <v>4072.66</v>
      </c>
      <c r="R21" s="20">
        <v>6154.51</v>
      </c>
      <c r="S21" s="20">
        <v>9391.6679519999998</v>
      </c>
      <c r="T21" s="20">
        <v>13836.913704000001</v>
      </c>
      <c r="U21" s="20">
        <v>14481.46</v>
      </c>
      <c r="V21" s="20">
        <v>21135.66</v>
      </c>
      <c r="W21" s="20">
        <v>20470.240000000002</v>
      </c>
      <c r="X21" s="20">
        <v>16950</v>
      </c>
      <c r="Y21" s="20">
        <v>15966</v>
      </c>
      <c r="Z21" s="20">
        <v>19427.52</v>
      </c>
      <c r="AA21" s="20">
        <v>22633.919999999998</v>
      </c>
      <c r="AB21" s="20">
        <v>22303</v>
      </c>
      <c r="AC21" s="20">
        <v>51216.76</v>
      </c>
      <c r="AD21" s="20">
        <v>25038</v>
      </c>
      <c r="AE21" s="26">
        <v>30770</v>
      </c>
      <c r="AF21" s="14"/>
      <c r="AG21" s="25"/>
      <c r="AH21" s="14"/>
    </row>
    <row r="22" spans="2:34" s="7" customFormat="1" ht="12.75" customHeight="1" x14ac:dyDescent="0.2">
      <c r="B22" s="23" t="s">
        <v>34</v>
      </c>
      <c r="C22" s="20">
        <v>1551.9</v>
      </c>
      <c r="D22" s="20">
        <v>5004.8999999999996</v>
      </c>
      <c r="E22" s="20">
        <v>7960.1</v>
      </c>
      <c r="F22" s="20">
        <v>8109.5</v>
      </c>
      <c r="G22" s="20">
        <v>15978.9</v>
      </c>
      <c r="H22" s="20">
        <v>10972</v>
      </c>
      <c r="I22" s="20">
        <v>76626</v>
      </c>
      <c r="J22" s="20">
        <v>54080.267720000003</v>
      </c>
      <c r="K22" s="20">
        <v>10476</v>
      </c>
      <c r="L22" s="20">
        <v>7398.4960500000007</v>
      </c>
      <c r="M22" s="20">
        <v>26902.180730000004</v>
      </c>
      <c r="N22" s="20">
        <v>65729.87221999999</v>
      </c>
      <c r="O22" s="20">
        <v>21200</v>
      </c>
      <c r="P22" s="20">
        <v>78610.09</v>
      </c>
      <c r="Q22" s="20">
        <v>116562.86</v>
      </c>
      <c r="R22" s="20">
        <v>72397.39</v>
      </c>
      <c r="S22" s="20">
        <v>34166.971365000005</v>
      </c>
      <c r="T22" s="20">
        <v>29372.520797999998</v>
      </c>
      <c r="U22" s="20">
        <v>43121.96</v>
      </c>
      <c r="V22" s="20">
        <v>53974.48</v>
      </c>
      <c r="W22" s="20">
        <v>35857.22</v>
      </c>
      <c r="X22" s="20">
        <v>27671</v>
      </c>
      <c r="Y22" s="20">
        <v>26548</v>
      </c>
      <c r="Z22" s="20">
        <v>52204.6</v>
      </c>
      <c r="AA22" s="20">
        <v>39873.839999999997</v>
      </c>
      <c r="AB22" s="20">
        <v>71470</v>
      </c>
      <c r="AC22" s="20">
        <v>137584.16</v>
      </c>
      <c r="AD22" s="20">
        <v>90374</v>
      </c>
      <c r="AE22" s="26">
        <v>92331</v>
      </c>
      <c r="AF22" s="14"/>
      <c r="AG22" s="25"/>
      <c r="AH22" s="14"/>
    </row>
    <row r="23" spans="2:34" s="7" customFormat="1" ht="12.75" customHeight="1" x14ac:dyDescent="0.2">
      <c r="B23" s="23" t="s">
        <v>28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6.688078</v>
      </c>
      <c r="U23" s="20">
        <v>54.88</v>
      </c>
      <c r="V23" s="20">
        <v>240.1</v>
      </c>
      <c r="W23" s="20">
        <v>109.76</v>
      </c>
      <c r="X23" s="20">
        <v>99</v>
      </c>
      <c r="Y23" s="20">
        <v>5634</v>
      </c>
      <c r="Z23" s="20">
        <v>4850.0200000000004</v>
      </c>
      <c r="AA23" s="20">
        <v>27.84</v>
      </c>
      <c r="AB23" s="20">
        <v>14</v>
      </c>
      <c r="AC23" s="20">
        <v>48.02</v>
      </c>
      <c r="AD23" s="20">
        <v>87</v>
      </c>
      <c r="AE23" s="26">
        <v>35</v>
      </c>
      <c r="AF23" s="14"/>
      <c r="AG23" s="25"/>
      <c r="AH23" s="14"/>
    </row>
    <row r="24" spans="2:34" s="7" customFormat="1" ht="12.75" customHeight="1" x14ac:dyDescent="0.2">
      <c r="B24" s="23" t="s">
        <v>12</v>
      </c>
      <c r="C24" s="20">
        <v>8154.3</v>
      </c>
      <c r="D24" s="20">
        <v>7543.2</v>
      </c>
      <c r="E24" s="20">
        <v>19642.2</v>
      </c>
      <c r="F24" s="20">
        <v>13809.8</v>
      </c>
      <c r="G24" s="20">
        <v>5685.9</v>
      </c>
      <c r="H24" s="20">
        <v>5074</v>
      </c>
      <c r="I24" s="20">
        <v>938</v>
      </c>
      <c r="J24" s="20">
        <v>7347.2558600000011</v>
      </c>
      <c r="K24" s="20">
        <v>16652</v>
      </c>
      <c r="L24" s="20">
        <v>4911.9510700000001</v>
      </c>
      <c r="M24" s="20">
        <v>4968.9779900000003</v>
      </c>
      <c r="N24" s="20">
        <v>2473.9936399999997</v>
      </c>
      <c r="O24" s="20">
        <v>15192</v>
      </c>
      <c r="P24" s="20">
        <v>1316.38</v>
      </c>
      <c r="Q24" s="20">
        <v>3368.65</v>
      </c>
      <c r="R24" s="20">
        <v>1867.96</v>
      </c>
      <c r="S24" s="20">
        <v>10946.119443000001</v>
      </c>
      <c r="T24" s="20">
        <v>13216.602624000001</v>
      </c>
      <c r="U24" s="20">
        <v>10475.219999999999</v>
      </c>
      <c r="V24" s="20">
        <v>17191.16</v>
      </c>
      <c r="W24" s="20">
        <v>7477.4</v>
      </c>
      <c r="X24" s="20">
        <v>16142</v>
      </c>
      <c r="Y24" s="20">
        <v>22303</v>
      </c>
      <c r="Z24" s="20">
        <v>5741.82</v>
      </c>
      <c r="AA24" s="20">
        <v>14984.88</v>
      </c>
      <c r="AB24" s="20">
        <v>22318</v>
      </c>
      <c r="AC24" s="20">
        <v>6201.4400000000005</v>
      </c>
      <c r="AD24" s="20">
        <v>7500</v>
      </c>
      <c r="AE24" s="26">
        <v>27492</v>
      </c>
      <c r="AF24" s="14"/>
      <c r="AG24" s="25"/>
      <c r="AH24" s="14"/>
    </row>
    <row r="25" spans="2:34" s="7" customFormat="1" ht="12.75" customHeight="1" x14ac:dyDescent="0.2">
      <c r="B25" s="23" t="s">
        <v>19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>
        <v>59328</v>
      </c>
      <c r="P25" s="20">
        <v>63471.72</v>
      </c>
      <c r="Q25" s="20">
        <v>69666.710000000006</v>
      </c>
      <c r="R25" s="20">
        <v>63977.63</v>
      </c>
      <c r="S25" s="20">
        <v>79760.028221999994</v>
      </c>
      <c r="T25" s="20">
        <v>84769.711252000008</v>
      </c>
      <c r="U25" s="20">
        <v>88651.78</v>
      </c>
      <c r="V25" s="20">
        <v>101109.54</v>
      </c>
      <c r="W25" s="20">
        <v>115035.34</v>
      </c>
      <c r="X25" s="20">
        <v>140008</v>
      </c>
      <c r="Y25" s="20">
        <v>147890</v>
      </c>
      <c r="Z25" s="20">
        <v>157649.66</v>
      </c>
      <c r="AA25" s="20">
        <v>174139.2</v>
      </c>
      <c r="AB25" s="20">
        <v>193212</v>
      </c>
      <c r="AC25" s="20">
        <v>219444.54</v>
      </c>
      <c r="AD25" s="20">
        <v>176321</v>
      </c>
      <c r="AE25" s="26">
        <v>249600</v>
      </c>
      <c r="AF25" s="14"/>
      <c r="AG25" s="25"/>
      <c r="AH25" s="14"/>
    </row>
    <row r="26" spans="2:34" s="7" customFormat="1" ht="12.75" customHeight="1" x14ac:dyDescent="0.2">
      <c r="B26" s="23" t="s">
        <v>20</v>
      </c>
      <c r="C26" s="20">
        <v>1056.0999999999999</v>
      </c>
      <c r="D26" s="20">
        <v>177.7</v>
      </c>
      <c r="E26" s="20">
        <v>5453.6</v>
      </c>
      <c r="F26" s="20">
        <v>1336</v>
      </c>
      <c r="G26" s="20">
        <v>4517.7</v>
      </c>
      <c r="H26" s="20">
        <v>4709</v>
      </c>
      <c r="I26" s="20">
        <v>14714</v>
      </c>
      <c r="J26" s="20">
        <v>3332.4228599999997</v>
      </c>
      <c r="K26" s="20">
        <v>4086</v>
      </c>
      <c r="L26" s="20">
        <v>5082.7576600000011</v>
      </c>
      <c r="M26" s="20">
        <v>13436.422970000001</v>
      </c>
      <c r="N26" s="20">
        <v>3377.3648200000002</v>
      </c>
      <c r="O26" s="20">
        <v>4080</v>
      </c>
      <c r="P26" s="20">
        <v>3853.98</v>
      </c>
      <c r="Q26" s="20">
        <v>4360.32</v>
      </c>
      <c r="R26" s="20">
        <v>5924.5</v>
      </c>
      <c r="S26" s="20">
        <v>5133.9284470000002</v>
      </c>
      <c r="T26" s="20">
        <v>31448.882741999998</v>
      </c>
      <c r="U26" s="20">
        <v>81867.240000000005</v>
      </c>
      <c r="V26" s="20">
        <v>69917.119999999995</v>
      </c>
      <c r="W26" s="20">
        <v>99223.039999999994</v>
      </c>
      <c r="X26" s="20">
        <v>244373</v>
      </c>
      <c r="Y26" s="20">
        <v>208188</v>
      </c>
      <c r="Z26" s="20">
        <v>535628.80000000005</v>
      </c>
      <c r="AA26" s="20">
        <v>133590.24</v>
      </c>
      <c r="AB26" s="20">
        <v>78129</v>
      </c>
      <c r="AC26" s="20">
        <v>65938</v>
      </c>
      <c r="AD26" s="20">
        <v>11083</v>
      </c>
      <c r="AE26" s="26">
        <v>140362</v>
      </c>
      <c r="AF26" s="14"/>
      <c r="AG26" s="25"/>
      <c r="AH26" s="14"/>
    </row>
    <row r="27" spans="2:34" s="7" customFormat="1" ht="12.75" customHeight="1" x14ac:dyDescent="0.2">
      <c r="B27" s="2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6"/>
      <c r="AF27" s="14"/>
      <c r="AG27" s="25"/>
      <c r="AH27" s="14"/>
    </row>
    <row r="28" spans="2:34" s="8" customFormat="1" ht="12.75" customHeight="1" x14ac:dyDescent="0.25">
      <c r="B28" s="21" t="s">
        <v>22</v>
      </c>
      <c r="C28" s="22"/>
      <c r="D28" s="22"/>
      <c r="E28" s="22"/>
      <c r="F28" s="22"/>
      <c r="G28" s="22"/>
      <c r="H28" s="22"/>
      <c r="I28" s="22"/>
      <c r="J28" s="22">
        <v>81.403409999999994</v>
      </c>
      <c r="K28" s="22">
        <v>34748</v>
      </c>
      <c r="L28" s="22">
        <v>46228.456040000005</v>
      </c>
      <c r="M28" s="22">
        <v>36399.84491</v>
      </c>
      <c r="N28" s="22">
        <v>48450.702360000003</v>
      </c>
      <c r="O28" s="22">
        <v>56064</v>
      </c>
      <c r="P28" s="22">
        <v>53598.87</v>
      </c>
      <c r="Q28" s="22">
        <v>64655.37</v>
      </c>
      <c r="R28" s="22">
        <v>65943.17</v>
      </c>
      <c r="S28" s="22">
        <v>68226.04643300001</v>
      </c>
      <c r="T28" s="22">
        <v>66728.412300000011</v>
      </c>
      <c r="U28" s="22">
        <f t="shared" ref="U28:AD28" si="2">+U29</f>
        <v>69107.64</v>
      </c>
      <c r="V28" s="22">
        <f t="shared" si="2"/>
        <v>70122.92</v>
      </c>
      <c r="W28" s="22">
        <f t="shared" si="2"/>
        <v>73408.86</v>
      </c>
      <c r="X28" s="22">
        <f t="shared" si="2"/>
        <v>82098</v>
      </c>
      <c r="Y28" s="22">
        <f t="shared" si="2"/>
        <v>86591</v>
      </c>
      <c r="Z28" s="22">
        <f t="shared" si="2"/>
        <v>98530.18</v>
      </c>
      <c r="AA28" s="22">
        <f t="shared" si="2"/>
        <v>94788.24</v>
      </c>
      <c r="AB28" s="22">
        <f t="shared" si="2"/>
        <v>98848</v>
      </c>
      <c r="AC28" s="22">
        <f t="shared" si="2"/>
        <v>108998.54000000001</v>
      </c>
      <c r="AD28" s="22">
        <f t="shared" si="2"/>
        <v>78053</v>
      </c>
      <c r="AE28" s="27">
        <f>+AE29+AE30</f>
        <v>86060</v>
      </c>
      <c r="AF28" s="14"/>
      <c r="AG28" s="25"/>
      <c r="AH28" s="14"/>
    </row>
    <row r="29" spans="2:34" s="7" customFormat="1" ht="12.75" customHeight="1" x14ac:dyDescent="0.2">
      <c r="B29" s="23" t="s">
        <v>16</v>
      </c>
      <c r="C29" s="20"/>
      <c r="D29" s="20"/>
      <c r="E29" s="20"/>
      <c r="F29" s="20"/>
      <c r="G29" s="20"/>
      <c r="H29" s="20"/>
      <c r="I29" s="20"/>
      <c r="J29" s="20">
        <v>81.403409999999994</v>
      </c>
      <c r="K29" s="20">
        <v>34748</v>
      </c>
      <c r="L29" s="20">
        <v>46228.456040000005</v>
      </c>
      <c r="M29" s="20">
        <v>36399.84491</v>
      </c>
      <c r="N29" s="20">
        <v>48450.702360000003</v>
      </c>
      <c r="O29" s="20">
        <v>56064</v>
      </c>
      <c r="P29" s="20">
        <v>53598.87</v>
      </c>
      <c r="Q29" s="20">
        <v>64655.37</v>
      </c>
      <c r="R29" s="20">
        <v>65943.17</v>
      </c>
      <c r="S29" s="20">
        <v>68226.04643300001</v>
      </c>
      <c r="T29" s="20">
        <v>66728.412300000011</v>
      </c>
      <c r="U29" s="20">
        <v>69107.64</v>
      </c>
      <c r="V29" s="20">
        <v>70122.92</v>
      </c>
      <c r="W29" s="20">
        <v>73408.86</v>
      </c>
      <c r="X29" s="20">
        <v>82098</v>
      </c>
      <c r="Y29" s="20">
        <v>86591</v>
      </c>
      <c r="Z29" s="20">
        <v>98530.18</v>
      </c>
      <c r="AA29" s="20">
        <v>94788.24</v>
      </c>
      <c r="AB29" s="20">
        <v>98848</v>
      </c>
      <c r="AC29" s="20">
        <v>108998.54000000001</v>
      </c>
      <c r="AD29" s="20">
        <v>78053</v>
      </c>
      <c r="AE29" s="26">
        <v>85879</v>
      </c>
      <c r="AF29" s="14"/>
      <c r="AG29" s="25"/>
      <c r="AH29" s="14"/>
    </row>
    <row r="30" spans="2:34" s="7" customFormat="1" ht="12.75" customHeight="1" x14ac:dyDescent="0.2">
      <c r="B30" s="23" t="s">
        <v>36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6">
        <v>181</v>
      </c>
      <c r="AF30" s="14"/>
      <c r="AG30" s="25"/>
      <c r="AH30" s="14"/>
    </row>
    <row r="31" spans="2:34" s="7" customFormat="1" ht="12.75" customHeight="1" x14ac:dyDescent="0.2">
      <c r="B31" s="2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6"/>
      <c r="AF31" s="14"/>
      <c r="AG31" s="25"/>
      <c r="AH31" s="14"/>
    </row>
    <row r="32" spans="2:34" s="8" customFormat="1" ht="12.75" customHeight="1" x14ac:dyDescent="0.25">
      <c r="B32" s="21" t="s">
        <v>23</v>
      </c>
      <c r="C32" s="22">
        <v>16914.099999999999</v>
      </c>
      <c r="D32" s="22">
        <v>28139.200000000001</v>
      </c>
      <c r="E32" s="22">
        <v>19140.3</v>
      </c>
      <c r="F32" s="22">
        <v>16034.9</v>
      </c>
      <c r="G32" s="22">
        <v>24417.3</v>
      </c>
      <c r="H32" s="22">
        <v>41775</v>
      </c>
      <c r="I32" s="22">
        <v>54809</v>
      </c>
      <c r="J32" s="22">
        <v>91011.680459999989</v>
      </c>
      <c r="K32" s="22">
        <v>145100</v>
      </c>
      <c r="L32" s="22">
        <v>273320.51977999997</v>
      </c>
      <c r="M32" s="22">
        <v>300331.51268000004</v>
      </c>
      <c r="N32" s="22">
        <v>323724.36408000003</v>
      </c>
      <c r="O32" s="22">
        <v>293368</v>
      </c>
      <c r="P32" s="22">
        <v>300975.21999999997</v>
      </c>
      <c r="Q32" s="22">
        <v>262739.56</v>
      </c>
      <c r="R32" s="22">
        <v>273739.78000000003</v>
      </c>
      <c r="S32" s="22">
        <v>304320.91498100001</v>
      </c>
      <c r="T32" s="22">
        <v>334918.36775199999</v>
      </c>
      <c r="U32" s="22">
        <f t="shared" ref="U32:AA32" si="3">SUM(U33:U40)</f>
        <v>350422.52</v>
      </c>
      <c r="V32" s="22">
        <f t="shared" si="3"/>
        <v>396617.76</v>
      </c>
      <c r="W32" s="22">
        <f t="shared" si="3"/>
        <v>448849.8</v>
      </c>
      <c r="X32" s="22">
        <f t="shared" si="3"/>
        <v>481027</v>
      </c>
      <c r="Y32" s="22">
        <f t="shared" si="3"/>
        <v>490785</v>
      </c>
      <c r="Z32" s="22">
        <f t="shared" si="3"/>
        <v>613633.86</v>
      </c>
      <c r="AA32" s="22">
        <f t="shared" si="3"/>
        <v>618416.88</v>
      </c>
      <c r="AB32" s="22">
        <f>SUM(AB33:AB40)</f>
        <v>704565</v>
      </c>
      <c r="AC32" s="22">
        <f>SUM(AC33:AC40)</f>
        <v>736462.16</v>
      </c>
      <c r="AD32" s="22">
        <f>SUM(AD33:AD40)</f>
        <v>923705</v>
      </c>
      <c r="AE32" s="27">
        <f>SUM(AE33:AE40)</f>
        <v>1725410</v>
      </c>
      <c r="AF32" s="14"/>
      <c r="AG32" s="25"/>
      <c r="AH32" s="14"/>
    </row>
    <row r="33" spans="2:34" s="7" customFormat="1" ht="12.75" customHeight="1" x14ac:dyDescent="0.2">
      <c r="B33" s="23" t="s">
        <v>8</v>
      </c>
      <c r="C33" s="20">
        <v>80.7</v>
      </c>
      <c r="D33" s="20">
        <v>29.6</v>
      </c>
      <c r="E33" s="20">
        <v>-21.1</v>
      </c>
      <c r="F33" s="20">
        <v>374.3</v>
      </c>
      <c r="G33" s="20">
        <v>476.5</v>
      </c>
      <c r="H33" s="20">
        <v>4277</v>
      </c>
      <c r="I33" s="20">
        <v>1247</v>
      </c>
      <c r="J33" s="20">
        <v>467.59740999999997</v>
      </c>
      <c r="K33" s="20">
        <v>2836</v>
      </c>
      <c r="L33" s="20">
        <v>4105.3466600000002</v>
      </c>
      <c r="M33" s="20">
        <v>3814.7079699999999</v>
      </c>
      <c r="N33" s="20">
        <v>1751.9455099999996</v>
      </c>
      <c r="O33" s="20">
        <v>4232</v>
      </c>
      <c r="P33" s="20">
        <v>6883.24</v>
      </c>
      <c r="Q33" s="20">
        <v>10575.29</v>
      </c>
      <c r="R33" s="20">
        <v>5387.81</v>
      </c>
      <c r="S33" s="20">
        <v>6443.3084650000001</v>
      </c>
      <c r="T33" s="20">
        <v>9997.9770580000004</v>
      </c>
      <c r="U33" s="20">
        <v>10324.299999999999</v>
      </c>
      <c r="V33" s="20">
        <v>13088.88</v>
      </c>
      <c r="W33" s="20">
        <v>12944.82</v>
      </c>
      <c r="X33" s="20">
        <f>11930+4050</f>
        <v>15980</v>
      </c>
      <c r="Y33" s="20">
        <f>14795+5024</f>
        <v>19819</v>
      </c>
      <c r="Z33" s="20">
        <v>20326.18</v>
      </c>
      <c r="AA33" s="20">
        <v>21624.720000000001</v>
      </c>
      <c r="AB33" s="20">
        <f>12303+10943</f>
        <v>23246</v>
      </c>
      <c r="AC33" s="20">
        <v>27446.86</v>
      </c>
      <c r="AD33" s="20">
        <f>26463+25472</f>
        <v>51935</v>
      </c>
      <c r="AE33" s="26">
        <v>98261</v>
      </c>
      <c r="AF33" s="14"/>
      <c r="AG33" s="25"/>
      <c r="AH33" s="14"/>
    </row>
    <row r="34" spans="2:34" s="7" customFormat="1" ht="12.75" customHeight="1" x14ac:dyDescent="0.2">
      <c r="B34" s="23" t="s">
        <v>9</v>
      </c>
      <c r="C34" s="20">
        <v>2040.8</v>
      </c>
      <c r="D34" s="20">
        <v>4260.3999999999996</v>
      </c>
      <c r="E34" s="20">
        <v>4206.7</v>
      </c>
      <c r="F34" s="20">
        <v>2902.7</v>
      </c>
      <c r="G34" s="20">
        <v>6772.9</v>
      </c>
      <c r="H34" s="20">
        <v>8785</v>
      </c>
      <c r="I34" s="20">
        <v>9777</v>
      </c>
      <c r="J34" s="20">
        <v>9876.7664600000007</v>
      </c>
      <c r="K34" s="20">
        <v>10543</v>
      </c>
      <c r="L34" s="20">
        <v>11909.009539999999</v>
      </c>
      <c r="M34" s="20">
        <v>14557.994849999999</v>
      </c>
      <c r="N34" s="20">
        <v>13522.612379999999</v>
      </c>
      <c r="O34" s="20">
        <v>8312</v>
      </c>
      <c r="P34" s="20">
        <v>6161.61</v>
      </c>
      <c r="Q34" s="20">
        <v>6896.27</v>
      </c>
      <c r="R34" s="20">
        <v>9723.15</v>
      </c>
      <c r="S34" s="20">
        <v>7435.8413439999995</v>
      </c>
      <c r="T34" s="20">
        <v>7461.150278000001</v>
      </c>
      <c r="U34" s="20">
        <v>9995.02</v>
      </c>
      <c r="V34" s="20">
        <v>9885.26</v>
      </c>
      <c r="W34" s="20">
        <v>11517.94</v>
      </c>
      <c r="X34" s="20">
        <v>14196</v>
      </c>
      <c r="Y34" s="20">
        <v>20032</v>
      </c>
      <c r="Z34" s="20">
        <v>25388.86</v>
      </c>
      <c r="AA34" s="20">
        <v>27039.599999999999</v>
      </c>
      <c r="AB34" s="20">
        <v>23578</v>
      </c>
      <c r="AC34" s="20">
        <v>32845.68</v>
      </c>
      <c r="AD34" s="20">
        <v>55816</v>
      </c>
      <c r="AE34" s="26">
        <v>102145</v>
      </c>
      <c r="AF34" s="14"/>
      <c r="AG34" s="25"/>
      <c r="AH34" s="14"/>
    </row>
    <row r="35" spans="2:34" s="7" customFormat="1" ht="12.75" customHeight="1" x14ac:dyDescent="0.2">
      <c r="B35" s="23" t="s">
        <v>10</v>
      </c>
      <c r="C35" s="20" t="s">
        <v>4</v>
      </c>
      <c r="D35" s="20">
        <v>1939.8</v>
      </c>
      <c r="E35" s="20">
        <v>1784.5</v>
      </c>
      <c r="F35" s="20" t="s">
        <v>4</v>
      </c>
      <c r="G35" s="20">
        <v>7088.6</v>
      </c>
      <c r="H35" s="20">
        <v>9559</v>
      </c>
      <c r="I35" s="20">
        <v>10739</v>
      </c>
      <c r="J35" s="20">
        <v>12521.492099999999</v>
      </c>
      <c r="K35" s="20">
        <v>10470</v>
      </c>
      <c r="L35" s="20">
        <v>12945.798130000001</v>
      </c>
      <c r="M35" s="20">
        <v>4851.4289399999998</v>
      </c>
      <c r="N35" s="20">
        <v>4092.3600699999997</v>
      </c>
      <c r="O35" s="20">
        <v>4648</v>
      </c>
      <c r="P35" s="20">
        <v>5424.12</v>
      </c>
      <c r="Q35" s="20">
        <v>6214.97</v>
      </c>
      <c r="R35" s="20">
        <v>2014.33</v>
      </c>
      <c r="S35" s="20">
        <v>6228.2212349999991</v>
      </c>
      <c r="T35" s="20">
        <v>5919.9490839999999</v>
      </c>
      <c r="U35" s="20">
        <v>10235.120000000001</v>
      </c>
      <c r="V35" s="20">
        <v>5302.78</v>
      </c>
      <c r="W35" s="20">
        <v>7031.5</v>
      </c>
      <c r="X35" s="20">
        <v>9713</v>
      </c>
      <c r="Y35" s="20">
        <v>10126</v>
      </c>
      <c r="Z35" s="20">
        <v>14906.78</v>
      </c>
      <c r="AA35" s="20">
        <v>14901.36</v>
      </c>
      <c r="AB35" s="20">
        <v>20558</v>
      </c>
      <c r="AC35" s="20">
        <v>23255.4</v>
      </c>
      <c r="AD35" s="20">
        <v>16052</v>
      </c>
      <c r="AE35" s="26">
        <v>20024</v>
      </c>
      <c r="AF35" s="14"/>
      <c r="AG35" s="25"/>
      <c r="AH35" s="14"/>
    </row>
    <row r="36" spans="2:34" s="7" customFormat="1" ht="12.75" customHeight="1" x14ac:dyDescent="0.2">
      <c r="B36" s="23" t="s">
        <v>11</v>
      </c>
      <c r="C36" s="20">
        <v>3376.1</v>
      </c>
      <c r="D36" s="20">
        <v>1105</v>
      </c>
      <c r="E36" s="20">
        <v>754.8</v>
      </c>
      <c r="F36" s="20">
        <v>780.2</v>
      </c>
      <c r="G36" s="20">
        <v>443.7</v>
      </c>
      <c r="H36" s="20">
        <v>587</v>
      </c>
      <c r="I36" s="20">
        <v>239</v>
      </c>
      <c r="J36" s="20"/>
      <c r="K36" s="20">
        <v>5</v>
      </c>
      <c r="L36" s="20">
        <v>16.13167</v>
      </c>
      <c r="M36" s="20">
        <v>7.5913399999999998</v>
      </c>
      <c r="N36" s="20">
        <v>51.369569999999996</v>
      </c>
      <c r="O36" s="20">
        <v>208</v>
      </c>
      <c r="P36" s="20">
        <v>134.81</v>
      </c>
      <c r="Q36" s="20">
        <v>817.56</v>
      </c>
      <c r="R36" s="20">
        <v>1150.05</v>
      </c>
      <c r="S36" s="20">
        <v>836.74710600000003</v>
      </c>
      <c r="T36" s="20">
        <v>157.74758800000004</v>
      </c>
      <c r="U36" s="20">
        <v>185.22</v>
      </c>
      <c r="V36" s="20">
        <v>425.32</v>
      </c>
      <c r="W36" s="20">
        <v>178.36</v>
      </c>
      <c r="X36" s="20">
        <f>30+529</f>
        <v>559</v>
      </c>
      <c r="Y36" s="20">
        <f>27+533</f>
        <v>560</v>
      </c>
      <c r="Z36" s="20">
        <v>610.54</v>
      </c>
      <c r="AA36" s="20">
        <v>403.68</v>
      </c>
      <c r="AB36" s="20">
        <v>943</v>
      </c>
      <c r="AC36" s="20">
        <v>2215.7800000000002</v>
      </c>
      <c r="AD36" s="20">
        <v>1512</v>
      </c>
      <c r="AE36" s="26">
        <v>6361</v>
      </c>
      <c r="AF36" s="14"/>
      <c r="AG36" s="25"/>
      <c r="AH36" s="14"/>
    </row>
    <row r="37" spans="2:34" s="7" customFormat="1" ht="12.75" customHeight="1" x14ac:dyDescent="0.2">
      <c r="B37" s="23" t="s">
        <v>19</v>
      </c>
      <c r="C37" s="20">
        <v>11182.5</v>
      </c>
      <c r="D37" s="20">
        <v>19533.8</v>
      </c>
      <c r="E37" s="20">
        <v>11256.5</v>
      </c>
      <c r="F37" s="20">
        <v>10811.6</v>
      </c>
      <c r="G37" s="20">
        <v>9057</v>
      </c>
      <c r="H37" s="20">
        <v>15391</v>
      </c>
      <c r="I37" s="20">
        <v>21644</v>
      </c>
      <c r="J37" s="20">
        <v>50060.975469999998</v>
      </c>
      <c r="K37" s="20">
        <v>71004</v>
      </c>
      <c r="L37" s="20">
        <v>75970.076230000006</v>
      </c>
      <c r="M37" s="20">
        <v>75131</v>
      </c>
      <c r="N37" s="20">
        <v>77392.445999999996</v>
      </c>
      <c r="O37" s="20">
        <v>21576</v>
      </c>
      <c r="P37" s="20">
        <v>19793.28</v>
      </c>
      <c r="Q37" s="20">
        <v>25647.16</v>
      </c>
      <c r="R37" s="20">
        <v>27148.15</v>
      </c>
      <c r="S37" s="20">
        <v>17500.625197000005</v>
      </c>
      <c r="T37" s="20">
        <v>21945.824150000004</v>
      </c>
      <c r="U37" s="20">
        <v>19496.12</v>
      </c>
      <c r="V37" s="20">
        <v>33202.400000000001</v>
      </c>
      <c r="W37" s="20">
        <v>42031.22</v>
      </c>
      <c r="X37" s="20">
        <v>53984</v>
      </c>
      <c r="Y37" s="20">
        <v>53166</v>
      </c>
      <c r="Z37" s="20">
        <v>68620.58</v>
      </c>
      <c r="AA37" s="20">
        <v>83861.039999999994</v>
      </c>
      <c r="AB37" s="20">
        <v>95142</v>
      </c>
      <c r="AC37" s="20">
        <v>110308.8</v>
      </c>
      <c r="AD37" s="20">
        <v>92388</v>
      </c>
      <c r="AE37" s="26">
        <v>152375</v>
      </c>
      <c r="AF37" s="14"/>
      <c r="AG37" s="25"/>
      <c r="AH37" s="14"/>
    </row>
    <row r="38" spans="2:34" s="7" customFormat="1" ht="12.75" customHeight="1" x14ac:dyDescent="0.2">
      <c r="B38" s="23" t="s">
        <v>13</v>
      </c>
      <c r="C38" s="20">
        <v>234</v>
      </c>
      <c r="D38" s="20">
        <v>1270.5999999999999</v>
      </c>
      <c r="E38" s="20">
        <v>59.7</v>
      </c>
      <c r="F38" s="20">
        <v>1045.5</v>
      </c>
      <c r="G38" s="20">
        <v>483.8</v>
      </c>
      <c r="H38" s="20">
        <v>3040</v>
      </c>
      <c r="I38" s="20">
        <v>11163</v>
      </c>
      <c r="J38" s="20">
        <v>18084.849019999998</v>
      </c>
      <c r="K38" s="20">
        <v>23474</v>
      </c>
      <c r="L38" s="20">
        <v>22791.279730000002</v>
      </c>
      <c r="M38" s="20">
        <v>25722.258030000001</v>
      </c>
      <c r="N38" s="20">
        <v>23701.455709999998</v>
      </c>
      <c r="O38" s="20">
        <v>29704</v>
      </c>
      <c r="P38" s="20">
        <v>32251.31</v>
      </c>
      <c r="Q38" s="20">
        <v>31922.69</v>
      </c>
      <c r="R38" s="20">
        <v>33058.71</v>
      </c>
      <c r="S38" s="20">
        <v>38894.769760999996</v>
      </c>
      <c r="T38" s="20">
        <v>52992.356921999999</v>
      </c>
      <c r="U38" s="20">
        <v>71714.44</v>
      </c>
      <c r="V38" s="20">
        <v>82868.800000000003</v>
      </c>
      <c r="W38" s="20">
        <v>120050</v>
      </c>
      <c r="X38" s="20">
        <v>129359</v>
      </c>
      <c r="Y38" s="20">
        <v>155548</v>
      </c>
      <c r="Z38" s="20">
        <v>222860.82</v>
      </c>
      <c r="AA38" s="20">
        <v>207421.92</v>
      </c>
      <c r="AB38" s="20">
        <v>301030</v>
      </c>
      <c r="AC38" s="20">
        <v>321809.46000000002</v>
      </c>
      <c r="AD38" s="20">
        <v>488809</v>
      </c>
      <c r="AE38" s="26">
        <v>1160385</v>
      </c>
      <c r="AF38" s="14"/>
      <c r="AG38" s="25"/>
      <c r="AH38" s="14"/>
    </row>
    <row r="39" spans="2:34" s="7" customFormat="1" ht="12.75" customHeight="1" x14ac:dyDescent="0.2">
      <c r="B39" s="23" t="s">
        <v>27</v>
      </c>
      <c r="C39" s="20"/>
      <c r="D39" s="20"/>
      <c r="E39" s="20">
        <v>1099.2</v>
      </c>
      <c r="F39" s="20">
        <v>120.6</v>
      </c>
      <c r="G39" s="20">
        <v>94.8</v>
      </c>
      <c r="H39" s="20">
        <v>136</v>
      </c>
      <c r="I39" s="20"/>
      <c r="J39" s="20"/>
      <c r="K39" s="20"/>
      <c r="L39" s="20"/>
      <c r="M39" s="20"/>
      <c r="N39" s="20"/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/>
      <c r="Y39" s="20"/>
      <c r="Z39" s="20">
        <v>171.5</v>
      </c>
      <c r="AA39" s="20">
        <v>1023.12</v>
      </c>
      <c r="AB39" s="20">
        <v>2356</v>
      </c>
      <c r="AC39" s="20">
        <v>3793.5800000000004</v>
      </c>
      <c r="AD39" s="20">
        <v>4813</v>
      </c>
      <c r="AE39" s="26">
        <v>9493</v>
      </c>
      <c r="AF39" s="14"/>
      <c r="AG39" s="25"/>
      <c r="AH39" s="14"/>
    </row>
    <row r="40" spans="2:34" s="7" customFormat="1" ht="12.75" customHeight="1" x14ac:dyDescent="0.2">
      <c r="B40" s="23" t="s">
        <v>18</v>
      </c>
      <c r="C40" s="20"/>
      <c r="D40" s="20"/>
      <c r="E40" s="20"/>
      <c r="F40" s="20"/>
      <c r="G40" s="20"/>
      <c r="H40" s="20"/>
      <c r="I40" s="20"/>
      <c r="J40" s="20"/>
      <c r="K40" s="20">
        <v>26768</v>
      </c>
      <c r="L40" s="20">
        <v>145582.87781999999</v>
      </c>
      <c r="M40" s="20">
        <v>176246.53155000001</v>
      </c>
      <c r="N40" s="20">
        <v>203212.17484000002</v>
      </c>
      <c r="O40" s="20">
        <v>224688</v>
      </c>
      <c r="P40" s="20">
        <v>230326.85</v>
      </c>
      <c r="Q40" s="20">
        <v>180665.62</v>
      </c>
      <c r="R40" s="20">
        <v>195257.58</v>
      </c>
      <c r="S40" s="20">
        <v>226981.401873</v>
      </c>
      <c r="T40" s="20">
        <v>236443.36267200002</v>
      </c>
      <c r="U40" s="20">
        <v>228472.3</v>
      </c>
      <c r="V40" s="20">
        <v>251844.32</v>
      </c>
      <c r="W40" s="20">
        <v>255095.96</v>
      </c>
      <c r="X40" s="20">
        <v>257236</v>
      </c>
      <c r="Y40" s="20">
        <v>231534</v>
      </c>
      <c r="Z40" s="20">
        <v>260748.6</v>
      </c>
      <c r="AA40" s="20">
        <v>262141.44</v>
      </c>
      <c r="AB40" s="20">
        <v>237712</v>
      </c>
      <c r="AC40" s="20">
        <v>214786.6</v>
      </c>
      <c r="AD40" s="20">
        <v>212380</v>
      </c>
      <c r="AE40" s="26">
        <v>176366</v>
      </c>
      <c r="AF40" s="14"/>
      <c r="AG40" s="25"/>
      <c r="AH40" s="14"/>
    </row>
    <row r="41" spans="2:34" s="7" customFormat="1" ht="12.75" customHeight="1" x14ac:dyDescent="0.2">
      <c r="B41" s="24" t="s">
        <v>31</v>
      </c>
      <c r="C41" s="3"/>
      <c r="D41" s="3"/>
      <c r="E41" s="3"/>
      <c r="F41" s="3"/>
      <c r="G41" s="3"/>
      <c r="K41" s="4"/>
      <c r="L41" s="4"/>
      <c r="M41" s="3"/>
      <c r="P41" s="11"/>
      <c r="Q41" s="11"/>
    </row>
    <row r="42" spans="2:34" s="7" customFormat="1" ht="12.75" customHeight="1" x14ac:dyDescent="0.2">
      <c r="B42" s="24" t="s">
        <v>30</v>
      </c>
      <c r="C42" s="3"/>
      <c r="D42" s="3"/>
      <c r="E42" s="3"/>
      <c r="F42" s="3"/>
      <c r="G42" s="3"/>
      <c r="K42" s="4"/>
      <c r="L42" s="4"/>
      <c r="M42" s="3"/>
      <c r="P42" s="11"/>
      <c r="Q42" s="11"/>
    </row>
    <row r="43" spans="2:34" s="7" customFormat="1" ht="12.75" customHeight="1" x14ac:dyDescent="0.2">
      <c r="B43" s="24" t="s">
        <v>24</v>
      </c>
      <c r="C43" s="4"/>
      <c r="D43" s="4"/>
      <c r="E43" s="4"/>
      <c r="F43" s="4"/>
      <c r="G43" s="4"/>
      <c r="K43" s="4"/>
      <c r="L43" s="4"/>
      <c r="M43" s="3"/>
      <c r="P43" s="11"/>
      <c r="Q43" s="11"/>
    </row>
    <row r="44" spans="2:34" s="7" customFormat="1" ht="12.75" hidden="1" customHeight="1" x14ac:dyDescent="0.2">
      <c r="B44" s="13" t="s">
        <v>25</v>
      </c>
      <c r="C44" s="4"/>
      <c r="D44" s="4"/>
      <c r="E44" s="4"/>
      <c r="F44" s="4"/>
      <c r="G44" s="4"/>
      <c r="K44" s="4"/>
      <c r="L44" s="4"/>
      <c r="M44" s="3"/>
      <c r="P44" s="11"/>
      <c r="Q44" s="11"/>
    </row>
    <row r="45" spans="2:34" s="7" customFormat="1" ht="12.75" hidden="1" customHeight="1" x14ac:dyDescent="0.2">
      <c r="B45" s="13" t="s">
        <v>26</v>
      </c>
      <c r="C45" s="4"/>
      <c r="D45" s="4"/>
      <c r="E45" s="4"/>
      <c r="F45" s="4"/>
      <c r="G45" s="4"/>
      <c r="M45" s="3"/>
      <c r="P45" s="11"/>
      <c r="Q45" s="11"/>
    </row>
    <row r="46" spans="2:34" s="7" customFormat="1" ht="12.75" customHeight="1" x14ac:dyDescent="0.2">
      <c r="B46" s="12"/>
      <c r="C46" s="4"/>
      <c r="D46" s="4"/>
      <c r="E46" s="4"/>
      <c r="F46" s="4"/>
      <c r="G46" s="4"/>
      <c r="M46" s="4"/>
      <c r="P46" s="11"/>
      <c r="Q46" s="11"/>
    </row>
    <row r="47" spans="2:34" s="7" customFormat="1" ht="12.75" customHeight="1" x14ac:dyDescent="0.2">
      <c r="B47" s="4"/>
      <c r="C47" s="4"/>
      <c r="D47" s="4"/>
      <c r="E47" s="4"/>
      <c r="F47" s="4"/>
      <c r="G47" s="4"/>
      <c r="M47" s="4"/>
      <c r="P47" s="11"/>
      <c r="Q47" s="11"/>
    </row>
    <row r="48" spans="2:34" s="7" customFormat="1" ht="12.75" customHeight="1" x14ac:dyDescent="0.2">
      <c r="B48" s="4"/>
      <c r="C48" s="4"/>
      <c r="D48" s="4"/>
      <c r="E48" s="4"/>
      <c r="F48" s="4"/>
      <c r="G48" s="4"/>
      <c r="M48" s="4"/>
      <c r="P48" s="11"/>
      <c r="Q48" s="11"/>
    </row>
    <row r="49" spans="2:17" s="7" customFormat="1" ht="12.75" customHeight="1" x14ac:dyDescent="0.2">
      <c r="B49" s="4"/>
      <c r="C49" s="4"/>
      <c r="D49" s="4"/>
      <c r="E49" s="4"/>
      <c r="F49" s="4"/>
      <c r="G49" s="4"/>
      <c r="M49" s="4"/>
      <c r="P49" s="11"/>
      <c r="Q49" s="11"/>
    </row>
    <row r="50" spans="2:17" s="7" customFormat="1" ht="12.75" customHeight="1" x14ac:dyDescent="0.2">
      <c r="B50" s="4"/>
      <c r="C50" s="4"/>
      <c r="D50" s="4"/>
      <c r="E50" s="4"/>
      <c r="F50" s="4"/>
      <c r="G50" s="4"/>
      <c r="M50" s="4"/>
      <c r="P50" s="11"/>
      <c r="Q50" s="11"/>
    </row>
    <row r="51" spans="2:17" s="7" customFormat="1" ht="12.75" customHeight="1" x14ac:dyDescent="0.2">
      <c r="B51" s="4"/>
      <c r="C51" s="4"/>
      <c r="D51" s="4"/>
      <c r="E51" s="4"/>
      <c r="F51" s="4"/>
      <c r="G51" s="4"/>
      <c r="M51" s="4"/>
      <c r="P51" s="11"/>
      <c r="Q51" s="11"/>
    </row>
    <row r="52" spans="2:17" s="7" customFormat="1" ht="12.75" customHeight="1" x14ac:dyDescent="0.2">
      <c r="B52" s="4"/>
      <c r="C52" s="4"/>
      <c r="D52" s="4"/>
      <c r="E52" s="4"/>
      <c r="F52" s="4"/>
      <c r="G52" s="4"/>
      <c r="M52" s="4"/>
      <c r="P52" s="11"/>
      <c r="Q52" s="11"/>
    </row>
    <row r="53" spans="2:17" s="7" customFormat="1" ht="12.75" customHeight="1" x14ac:dyDescent="0.2">
      <c r="B53" s="4"/>
      <c r="C53" s="4"/>
      <c r="D53" s="4"/>
      <c r="E53" s="4"/>
      <c r="F53" s="4"/>
      <c r="G53" s="4"/>
      <c r="M53" s="4"/>
      <c r="P53" s="11"/>
      <c r="Q53" s="11"/>
    </row>
    <row r="54" spans="2:17" s="7" customFormat="1" ht="12.75" customHeight="1" x14ac:dyDescent="0.2">
      <c r="B54" s="4"/>
      <c r="C54" s="4"/>
      <c r="D54" s="4"/>
      <c r="E54" s="4"/>
      <c r="F54" s="4"/>
      <c r="G54" s="4"/>
      <c r="M54" s="4"/>
      <c r="P54" s="11"/>
      <c r="Q54" s="11"/>
    </row>
    <row r="55" spans="2:17" s="7" customFormat="1" ht="12.75" customHeight="1" x14ac:dyDescent="0.2">
      <c r="M55" s="4"/>
      <c r="P55" s="11"/>
      <c r="Q55" s="11"/>
    </row>
    <row r="56" spans="2:17" s="7" customFormat="1" ht="12.75" customHeight="1" x14ac:dyDescent="0.2">
      <c r="M56" s="4"/>
      <c r="P56" s="11"/>
      <c r="Q56" s="11"/>
    </row>
    <row r="57" spans="2:17" s="7" customFormat="1" ht="12.75" customHeight="1" x14ac:dyDescent="0.2">
      <c r="M57" s="4"/>
      <c r="P57" s="11"/>
      <c r="Q57" s="11"/>
    </row>
    <row r="58" spans="2:17" s="7" customFormat="1" ht="12.75" customHeight="1" x14ac:dyDescent="0.2">
      <c r="M58" s="4"/>
      <c r="P58" s="11"/>
      <c r="Q58" s="11"/>
    </row>
    <row r="59" spans="2:17" s="7" customFormat="1" ht="12.75" customHeight="1" x14ac:dyDescent="0.2">
      <c r="M59" s="4"/>
      <c r="P59" s="11"/>
      <c r="Q59" s="11"/>
    </row>
    <row r="60" spans="2:17" s="7" customFormat="1" ht="12.75" customHeight="1" x14ac:dyDescent="0.2">
      <c r="M60" s="4"/>
      <c r="P60" s="11"/>
      <c r="Q60" s="11"/>
    </row>
    <row r="61" spans="2:17" s="7" customFormat="1" ht="12.75" customHeight="1" x14ac:dyDescent="0.2">
      <c r="M61" s="4"/>
      <c r="P61" s="11"/>
      <c r="Q61" s="11"/>
    </row>
    <row r="62" spans="2:17" s="7" customFormat="1" ht="12.75" customHeight="1" x14ac:dyDescent="0.2">
      <c r="M62" s="4"/>
      <c r="P62" s="11"/>
      <c r="Q62" s="11"/>
    </row>
    <row r="63" spans="2:17" s="7" customFormat="1" ht="12.75" customHeight="1" x14ac:dyDescent="0.2">
      <c r="M63" s="4"/>
      <c r="P63" s="11"/>
      <c r="Q63" s="11"/>
    </row>
    <row r="64" spans="2:17" s="7" customFormat="1" ht="12.75" customHeight="1" x14ac:dyDescent="0.2">
      <c r="M64" s="4"/>
      <c r="P64" s="11"/>
      <c r="Q64" s="11"/>
    </row>
    <row r="65" spans="13:17" s="7" customFormat="1" ht="12.75" customHeight="1" x14ac:dyDescent="0.2">
      <c r="M65" s="4"/>
      <c r="P65" s="11"/>
      <c r="Q65" s="11"/>
    </row>
    <row r="66" spans="13:17" s="7" customFormat="1" ht="12.75" customHeight="1" x14ac:dyDescent="0.2">
      <c r="M66" s="4"/>
      <c r="P66" s="11"/>
      <c r="Q66" s="11"/>
    </row>
    <row r="67" spans="13:17" s="7" customFormat="1" ht="12.75" customHeight="1" x14ac:dyDescent="0.2">
      <c r="M67" s="4"/>
      <c r="P67" s="11"/>
      <c r="Q67" s="11"/>
    </row>
    <row r="68" spans="13:17" s="7" customFormat="1" ht="12.75" customHeight="1" x14ac:dyDescent="0.2">
      <c r="M68" s="4"/>
      <c r="P68" s="11"/>
      <c r="Q68" s="11"/>
    </row>
    <row r="69" spans="13:17" s="7" customFormat="1" ht="12.75" customHeight="1" x14ac:dyDescent="0.2">
      <c r="M69" s="4"/>
      <c r="P69" s="11"/>
      <c r="Q69" s="11"/>
    </row>
    <row r="70" spans="13:17" s="7" customFormat="1" ht="12.75" customHeight="1" x14ac:dyDescent="0.2">
      <c r="M70" s="4"/>
      <c r="P70" s="11"/>
      <c r="Q70" s="11"/>
    </row>
    <row r="71" spans="13:17" s="7" customFormat="1" ht="12.75" customHeight="1" x14ac:dyDescent="0.2">
      <c r="M71" s="4"/>
      <c r="P71" s="11"/>
      <c r="Q71" s="11"/>
    </row>
    <row r="72" spans="13:17" s="7" customFormat="1" ht="12.75" customHeight="1" x14ac:dyDescent="0.2">
      <c r="M72" s="4"/>
      <c r="P72" s="11"/>
      <c r="Q72" s="11"/>
    </row>
    <row r="73" spans="13:17" s="7" customFormat="1" ht="12.75" customHeight="1" x14ac:dyDescent="0.2">
      <c r="M73" s="4"/>
      <c r="P73" s="11"/>
      <c r="Q73" s="11"/>
    </row>
    <row r="74" spans="13:17" s="7" customFormat="1" ht="12.75" customHeight="1" x14ac:dyDescent="0.2">
      <c r="M74" s="4"/>
      <c r="P74" s="11"/>
      <c r="Q74" s="11"/>
    </row>
    <row r="75" spans="13:17" s="7" customFormat="1" ht="12.75" customHeight="1" x14ac:dyDescent="0.2">
      <c r="M75" s="4"/>
      <c r="P75" s="11"/>
      <c r="Q75" s="11"/>
    </row>
    <row r="76" spans="13:17" s="7" customFormat="1" ht="12.75" customHeight="1" x14ac:dyDescent="0.2">
      <c r="M76" s="4"/>
      <c r="P76" s="11"/>
      <c r="Q76" s="11"/>
    </row>
    <row r="77" spans="13:17" s="7" customFormat="1" ht="12.75" customHeight="1" x14ac:dyDescent="0.2">
      <c r="M77" s="4"/>
      <c r="P77" s="11"/>
      <c r="Q77" s="11"/>
    </row>
    <row r="78" spans="13:17" s="7" customFormat="1" ht="12.75" customHeight="1" x14ac:dyDescent="0.2">
      <c r="M78" s="4"/>
      <c r="P78" s="11"/>
      <c r="Q78" s="11"/>
    </row>
    <row r="79" spans="13:17" s="7" customFormat="1" ht="12.75" customHeight="1" x14ac:dyDescent="0.2">
      <c r="M79" s="4"/>
      <c r="P79" s="11"/>
      <c r="Q79" s="11"/>
    </row>
    <row r="80" spans="13:17" s="7" customFormat="1" ht="12.75" customHeight="1" x14ac:dyDescent="0.2">
      <c r="M80" s="4"/>
      <c r="P80" s="11"/>
      <c r="Q80" s="11"/>
    </row>
    <row r="81" spans="13:17" s="7" customFormat="1" ht="12.75" customHeight="1" x14ac:dyDescent="0.2">
      <c r="M81" s="4"/>
      <c r="P81" s="11"/>
      <c r="Q81" s="11"/>
    </row>
    <row r="82" spans="13:17" s="7" customFormat="1" ht="12.75" customHeight="1" x14ac:dyDescent="0.2">
      <c r="M82" s="4"/>
      <c r="P82" s="11"/>
      <c r="Q82" s="11"/>
    </row>
    <row r="83" spans="13:17" s="7" customFormat="1" ht="12.75" customHeight="1" x14ac:dyDescent="0.2">
      <c r="M83" s="4"/>
      <c r="P83" s="11"/>
      <c r="Q83" s="11"/>
    </row>
    <row r="84" spans="13:17" s="7" customFormat="1" ht="12.75" customHeight="1" x14ac:dyDescent="0.2">
      <c r="M84" s="4"/>
      <c r="P84" s="11"/>
      <c r="Q84" s="11"/>
    </row>
    <row r="85" spans="13:17" s="7" customFormat="1" ht="12.75" customHeight="1" x14ac:dyDescent="0.2">
      <c r="M85" s="4"/>
      <c r="P85" s="11"/>
      <c r="Q85" s="11"/>
    </row>
    <row r="86" spans="13:17" s="7" customFormat="1" ht="12.75" customHeight="1" x14ac:dyDescent="0.2">
      <c r="M86" s="4"/>
      <c r="P86" s="11"/>
      <c r="Q86" s="11"/>
    </row>
    <row r="87" spans="13:17" s="7" customFormat="1" ht="12.75" customHeight="1" x14ac:dyDescent="0.2">
      <c r="M87" s="4"/>
      <c r="P87" s="11"/>
      <c r="Q87" s="11"/>
    </row>
    <row r="88" spans="13:17" s="7" customFormat="1" ht="12.75" customHeight="1" x14ac:dyDescent="0.2">
      <c r="M88" s="4"/>
      <c r="P88" s="11"/>
      <c r="Q88" s="11"/>
    </row>
    <row r="89" spans="13:17" s="7" customFormat="1" ht="12.75" customHeight="1" x14ac:dyDescent="0.2">
      <c r="M89" s="4"/>
      <c r="P89" s="11"/>
      <c r="Q89" s="11"/>
    </row>
    <row r="90" spans="13:17" s="7" customFormat="1" ht="12.75" customHeight="1" x14ac:dyDescent="0.2">
      <c r="M90" s="4"/>
      <c r="P90" s="11"/>
      <c r="Q90" s="11"/>
    </row>
    <row r="91" spans="13:17" s="7" customFormat="1" ht="12.75" customHeight="1" x14ac:dyDescent="0.2">
      <c r="M91" s="4"/>
      <c r="P91" s="11"/>
      <c r="Q91" s="11"/>
    </row>
    <row r="92" spans="13:17" s="7" customFormat="1" ht="12.75" customHeight="1" x14ac:dyDescent="0.2">
      <c r="M92" s="4"/>
      <c r="P92" s="11"/>
      <c r="Q92" s="11"/>
    </row>
    <row r="93" spans="13:17" s="7" customFormat="1" ht="12.75" customHeight="1" x14ac:dyDescent="0.2">
      <c r="M93" s="4"/>
      <c r="P93" s="11"/>
      <c r="Q93" s="11"/>
    </row>
    <row r="94" spans="13:17" s="7" customFormat="1" ht="12.75" customHeight="1" x14ac:dyDescent="0.2">
      <c r="M94" s="4"/>
      <c r="P94" s="11"/>
      <c r="Q94" s="11"/>
    </row>
    <row r="95" spans="13:17" s="7" customFormat="1" ht="12.75" customHeight="1" x14ac:dyDescent="0.2">
      <c r="M95" s="4"/>
      <c r="P95" s="11"/>
      <c r="Q95" s="11"/>
    </row>
    <row r="96" spans="13:17" s="7" customFormat="1" ht="12.75" customHeight="1" x14ac:dyDescent="0.2">
      <c r="M96" s="4"/>
      <c r="P96" s="11"/>
      <c r="Q96" s="11"/>
    </row>
    <row r="97" spans="13:17" s="7" customFormat="1" ht="12.75" customHeight="1" x14ac:dyDescent="0.2">
      <c r="M97" s="4"/>
      <c r="P97" s="11"/>
      <c r="Q97" s="11"/>
    </row>
    <row r="98" spans="13:17" s="7" customFormat="1" ht="12.75" customHeight="1" x14ac:dyDescent="0.2">
      <c r="M98" s="4"/>
      <c r="P98" s="11"/>
      <c r="Q98" s="11"/>
    </row>
    <row r="99" spans="13:17" s="7" customFormat="1" ht="12.75" customHeight="1" x14ac:dyDescent="0.2">
      <c r="M99" s="4"/>
      <c r="P99" s="11"/>
      <c r="Q99" s="11"/>
    </row>
    <row r="100" spans="13:17" s="7" customFormat="1" ht="12.75" customHeight="1" x14ac:dyDescent="0.2">
      <c r="M100" s="4"/>
      <c r="P100" s="11"/>
      <c r="Q100" s="11"/>
    </row>
    <row r="101" spans="13:17" s="7" customFormat="1" ht="12.75" customHeight="1" x14ac:dyDescent="0.2">
      <c r="M101" s="4"/>
      <c r="P101" s="11"/>
      <c r="Q101" s="11"/>
    </row>
    <row r="102" spans="13:17" s="7" customFormat="1" ht="12.75" customHeight="1" x14ac:dyDescent="0.2">
      <c r="M102" s="4"/>
      <c r="P102" s="11"/>
      <c r="Q102" s="11"/>
    </row>
    <row r="103" spans="13:17" s="7" customFormat="1" ht="12.75" customHeight="1" x14ac:dyDescent="0.2">
      <c r="M103" s="4"/>
      <c r="P103" s="11"/>
      <c r="Q103" s="11"/>
    </row>
    <row r="104" spans="13:17" s="7" customFormat="1" ht="12.75" customHeight="1" x14ac:dyDescent="0.2">
      <c r="M104" s="4"/>
      <c r="P104" s="11"/>
      <c r="Q104" s="11"/>
    </row>
    <row r="105" spans="13:17" s="7" customFormat="1" ht="12.75" customHeight="1" x14ac:dyDescent="0.2">
      <c r="M105" s="4"/>
      <c r="P105" s="11"/>
      <c r="Q105" s="11"/>
    </row>
    <row r="106" spans="13:17" s="7" customFormat="1" ht="12.75" customHeight="1" x14ac:dyDescent="0.2">
      <c r="M106" s="4"/>
      <c r="P106" s="11"/>
      <c r="Q106" s="11"/>
    </row>
    <row r="107" spans="13:17" s="7" customFormat="1" ht="12.75" customHeight="1" x14ac:dyDescent="0.2">
      <c r="M107" s="4"/>
      <c r="P107" s="11"/>
      <c r="Q107" s="11"/>
    </row>
    <row r="108" spans="13:17" s="7" customFormat="1" ht="12.75" customHeight="1" x14ac:dyDescent="0.2">
      <c r="M108" s="4"/>
      <c r="P108" s="11"/>
      <c r="Q108" s="11"/>
    </row>
    <row r="109" spans="13:17" s="7" customFormat="1" ht="12.75" customHeight="1" x14ac:dyDescent="0.2">
      <c r="M109" s="4"/>
      <c r="P109" s="11"/>
      <c r="Q109" s="11"/>
    </row>
    <row r="110" spans="13:17" s="7" customFormat="1" ht="12.75" customHeight="1" x14ac:dyDescent="0.2">
      <c r="M110" s="4"/>
      <c r="P110" s="11"/>
      <c r="Q110" s="11"/>
    </row>
    <row r="111" spans="13:17" s="7" customFormat="1" ht="12.75" customHeight="1" x14ac:dyDescent="0.2">
      <c r="M111" s="4"/>
      <c r="P111" s="11"/>
      <c r="Q111" s="11"/>
    </row>
    <row r="112" spans="13:17" s="7" customFormat="1" ht="12.75" customHeight="1" x14ac:dyDescent="0.2">
      <c r="M112" s="4"/>
      <c r="P112" s="11"/>
      <c r="Q112" s="11"/>
    </row>
    <row r="113" spans="13:17" s="7" customFormat="1" ht="12.75" customHeight="1" x14ac:dyDescent="0.2">
      <c r="M113" s="4"/>
      <c r="P113" s="11"/>
      <c r="Q113" s="11"/>
    </row>
    <row r="114" spans="13:17" s="7" customFormat="1" ht="12.75" customHeight="1" x14ac:dyDescent="0.2">
      <c r="M114" s="4"/>
      <c r="P114" s="11"/>
      <c r="Q114" s="11"/>
    </row>
    <row r="115" spans="13:17" s="7" customFormat="1" ht="12.75" customHeight="1" x14ac:dyDescent="0.2">
      <c r="M115" s="4"/>
      <c r="P115" s="11"/>
      <c r="Q115" s="11"/>
    </row>
    <row r="116" spans="13:17" s="7" customFormat="1" ht="12.75" customHeight="1" x14ac:dyDescent="0.2">
      <c r="M116" s="4"/>
      <c r="P116" s="11"/>
      <c r="Q116" s="11"/>
    </row>
    <row r="117" spans="13:17" s="7" customFormat="1" ht="12.75" customHeight="1" x14ac:dyDescent="0.2">
      <c r="M117" s="4"/>
      <c r="P117" s="11"/>
      <c r="Q117" s="11"/>
    </row>
    <row r="118" spans="13:17" s="7" customFormat="1" ht="12.75" customHeight="1" x14ac:dyDescent="0.2">
      <c r="M118" s="4"/>
      <c r="P118" s="11"/>
      <c r="Q118" s="11"/>
    </row>
    <row r="119" spans="13:17" s="7" customFormat="1" ht="12.75" customHeight="1" x14ac:dyDescent="0.2">
      <c r="M119" s="4"/>
      <c r="P119" s="11"/>
      <c r="Q119" s="11"/>
    </row>
    <row r="120" spans="13:17" s="7" customFormat="1" ht="12.75" customHeight="1" x14ac:dyDescent="0.2">
      <c r="M120" s="4"/>
      <c r="P120" s="11"/>
      <c r="Q120" s="11"/>
    </row>
    <row r="121" spans="13:17" s="7" customFormat="1" ht="12.75" customHeight="1" x14ac:dyDescent="0.2">
      <c r="M121" s="4"/>
      <c r="P121" s="11"/>
      <c r="Q121" s="11"/>
    </row>
    <row r="122" spans="13:17" s="7" customFormat="1" ht="12.75" customHeight="1" x14ac:dyDescent="0.2">
      <c r="M122" s="4"/>
      <c r="P122" s="11"/>
      <c r="Q122" s="11"/>
    </row>
    <row r="123" spans="13:17" s="7" customFormat="1" ht="12.75" customHeight="1" x14ac:dyDescent="0.2">
      <c r="M123" s="4"/>
      <c r="P123" s="11"/>
      <c r="Q123" s="11"/>
    </row>
    <row r="124" spans="13:17" s="7" customFormat="1" ht="12.75" customHeight="1" x14ac:dyDescent="0.2">
      <c r="M124" s="4"/>
      <c r="P124" s="11"/>
      <c r="Q124" s="11"/>
    </row>
    <row r="125" spans="13:17" s="7" customFormat="1" ht="12.75" customHeight="1" x14ac:dyDescent="0.2">
      <c r="M125" s="4"/>
      <c r="P125" s="11"/>
      <c r="Q125" s="11"/>
    </row>
    <row r="126" spans="13:17" s="7" customFormat="1" ht="12.75" customHeight="1" x14ac:dyDescent="0.2">
      <c r="M126" s="4"/>
      <c r="P126" s="11"/>
      <c r="Q126" s="11"/>
    </row>
    <row r="127" spans="13:17" s="7" customFormat="1" ht="12.75" customHeight="1" x14ac:dyDescent="0.2">
      <c r="M127" s="4"/>
      <c r="P127" s="11"/>
      <c r="Q127" s="11"/>
    </row>
    <row r="128" spans="13:17" s="7" customFormat="1" ht="12.75" customHeight="1" x14ac:dyDescent="0.2">
      <c r="M128" s="4"/>
      <c r="P128" s="11"/>
      <c r="Q128" s="11"/>
    </row>
    <row r="129" spans="13:17" s="7" customFormat="1" ht="12.75" customHeight="1" x14ac:dyDescent="0.2">
      <c r="M129" s="4"/>
      <c r="P129" s="11"/>
      <c r="Q129" s="11"/>
    </row>
    <row r="130" spans="13:17" s="7" customFormat="1" ht="12.75" customHeight="1" x14ac:dyDescent="0.2">
      <c r="M130" s="4"/>
      <c r="P130" s="11"/>
      <c r="Q130" s="11"/>
    </row>
    <row r="131" spans="13:17" s="7" customFormat="1" ht="12.75" customHeight="1" x14ac:dyDescent="0.2">
      <c r="M131" s="4"/>
      <c r="P131" s="11"/>
      <c r="Q131" s="11"/>
    </row>
    <row r="132" spans="13:17" s="7" customFormat="1" ht="12.75" customHeight="1" x14ac:dyDescent="0.2">
      <c r="M132" s="4"/>
      <c r="P132" s="11"/>
      <c r="Q132" s="11"/>
    </row>
    <row r="133" spans="13:17" s="7" customFormat="1" ht="12.75" customHeight="1" x14ac:dyDescent="0.2">
      <c r="M133" s="4"/>
      <c r="P133" s="11"/>
      <c r="Q133" s="11"/>
    </row>
    <row r="134" spans="13:17" s="7" customFormat="1" ht="12.75" customHeight="1" x14ac:dyDescent="0.2">
      <c r="M134" s="4"/>
      <c r="P134" s="11"/>
      <c r="Q134" s="11"/>
    </row>
    <row r="135" spans="13:17" s="7" customFormat="1" ht="12.75" customHeight="1" x14ac:dyDescent="0.2">
      <c r="M135" s="4"/>
      <c r="P135" s="11"/>
      <c r="Q135" s="11"/>
    </row>
    <row r="136" spans="13:17" s="7" customFormat="1" ht="12.75" customHeight="1" x14ac:dyDescent="0.2">
      <c r="M136" s="4"/>
      <c r="P136" s="11"/>
      <c r="Q136" s="11"/>
    </row>
    <row r="137" spans="13:17" s="7" customFormat="1" ht="12.75" customHeight="1" x14ac:dyDescent="0.2">
      <c r="M137" s="4"/>
      <c r="P137" s="11"/>
      <c r="Q137" s="11"/>
    </row>
    <row r="138" spans="13:17" s="7" customFormat="1" ht="12.75" customHeight="1" x14ac:dyDescent="0.2">
      <c r="M138" s="4"/>
      <c r="P138" s="11"/>
      <c r="Q138" s="11"/>
    </row>
    <row r="139" spans="13:17" s="7" customFormat="1" ht="12.75" customHeight="1" x14ac:dyDescent="0.2">
      <c r="M139" s="4"/>
      <c r="P139" s="11"/>
      <c r="Q139" s="11"/>
    </row>
    <row r="140" spans="13:17" s="7" customFormat="1" ht="12.75" customHeight="1" x14ac:dyDescent="0.2">
      <c r="M140" s="4"/>
      <c r="P140" s="11"/>
      <c r="Q140" s="11"/>
    </row>
    <row r="141" spans="13:17" s="7" customFormat="1" ht="12.75" customHeight="1" x14ac:dyDescent="0.2">
      <c r="M141" s="4"/>
      <c r="P141" s="11"/>
      <c r="Q141" s="11"/>
    </row>
    <row r="142" spans="13:17" s="7" customFormat="1" ht="12.75" customHeight="1" x14ac:dyDescent="0.2">
      <c r="M142" s="4"/>
      <c r="P142" s="11"/>
      <c r="Q142" s="11"/>
    </row>
    <row r="143" spans="13:17" s="7" customFormat="1" ht="12.75" customHeight="1" x14ac:dyDescent="0.2">
      <c r="M143" s="4"/>
      <c r="P143" s="11"/>
      <c r="Q143" s="11"/>
    </row>
    <row r="144" spans="13:17" s="7" customFormat="1" ht="12.75" customHeight="1" x14ac:dyDescent="0.2">
      <c r="M144" s="4"/>
      <c r="P144" s="11"/>
      <c r="Q144" s="11"/>
    </row>
    <row r="145" spans="13:17" s="7" customFormat="1" ht="12.75" customHeight="1" x14ac:dyDescent="0.2">
      <c r="M145" s="4"/>
      <c r="P145" s="11"/>
      <c r="Q145" s="11"/>
    </row>
    <row r="146" spans="13:17" s="7" customFormat="1" ht="12.75" customHeight="1" x14ac:dyDescent="0.2">
      <c r="M146" s="4"/>
      <c r="P146" s="11"/>
      <c r="Q146" s="11"/>
    </row>
    <row r="147" spans="13:17" s="7" customFormat="1" ht="12.75" customHeight="1" x14ac:dyDescent="0.2">
      <c r="M147" s="4"/>
      <c r="P147" s="11"/>
      <c r="Q147" s="11"/>
    </row>
    <row r="148" spans="13:17" s="7" customFormat="1" ht="12.75" customHeight="1" x14ac:dyDescent="0.2">
      <c r="M148" s="4"/>
      <c r="P148" s="11"/>
      <c r="Q148" s="11"/>
    </row>
    <row r="149" spans="13:17" s="7" customFormat="1" ht="12.75" customHeight="1" x14ac:dyDescent="0.2">
      <c r="M149" s="4"/>
      <c r="P149" s="11"/>
      <c r="Q149" s="11"/>
    </row>
    <row r="150" spans="13:17" s="7" customFormat="1" ht="12.75" customHeight="1" x14ac:dyDescent="0.2">
      <c r="M150" s="4"/>
      <c r="P150" s="11"/>
      <c r="Q150" s="11"/>
    </row>
    <row r="151" spans="13:17" s="7" customFormat="1" ht="12.75" customHeight="1" x14ac:dyDescent="0.2">
      <c r="M151" s="4"/>
      <c r="P151" s="11"/>
      <c r="Q151" s="11"/>
    </row>
    <row r="152" spans="13:17" s="7" customFormat="1" ht="12.75" customHeight="1" x14ac:dyDescent="0.2">
      <c r="M152" s="4"/>
      <c r="P152" s="11"/>
      <c r="Q152" s="11"/>
    </row>
    <row r="153" spans="13:17" s="7" customFormat="1" ht="12.75" customHeight="1" x14ac:dyDescent="0.2">
      <c r="M153" s="4"/>
      <c r="P153" s="11"/>
      <c r="Q153" s="11"/>
    </row>
    <row r="154" spans="13:17" s="7" customFormat="1" ht="12.75" customHeight="1" x14ac:dyDescent="0.2">
      <c r="M154" s="4"/>
      <c r="P154" s="11"/>
      <c r="Q154" s="11"/>
    </row>
    <row r="155" spans="13:17" s="7" customFormat="1" ht="12.75" customHeight="1" x14ac:dyDescent="0.2">
      <c r="M155" s="4"/>
      <c r="P155" s="11"/>
      <c r="Q155" s="11"/>
    </row>
    <row r="156" spans="13:17" s="7" customFormat="1" ht="12.75" customHeight="1" x14ac:dyDescent="0.2">
      <c r="M156" s="4"/>
      <c r="P156" s="11"/>
      <c r="Q156" s="11"/>
    </row>
    <row r="157" spans="13:17" s="7" customFormat="1" ht="12.75" customHeight="1" x14ac:dyDescent="0.2">
      <c r="M157" s="4"/>
      <c r="P157" s="11"/>
      <c r="Q157" s="11"/>
    </row>
    <row r="158" spans="13:17" s="7" customFormat="1" ht="12.75" customHeight="1" x14ac:dyDescent="0.2">
      <c r="M158" s="4"/>
      <c r="P158" s="11"/>
      <c r="Q158" s="11"/>
    </row>
    <row r="159" spans="13:17" s="7" customFormat="1" ht="12.75" customHeight="1" x14ac:dyDescent="0.2">
      <c r="M159" s="4"/>
      <c r="P159" s="11"/>
      <c r="Q159" s="11"/>
    </row>
    <row r="160" spans="13:17" s="7" customFormat="1" ht="12.75" customHeight="1" x14ac:dyDescent="0.2">
      <c r="M160" s="4"/>
      <c r="P160" s="11"/>
      <c r="Q160" s="11"/>
    </row>
    <row r="161" spans="13:17" s="7" customFormat="1" ht="12.75" customHeight="1" x14ac:dyDescent="0.2">
      <c r="M161" s="4"/>
      <c r="P161" s="11"/>
      <c r="Q161" s="11"/>
    </row>
    <row r="162" spans="13:17" s="7" customFormat="1" ht="12.75" customHeight="1" x14ac:dyDescent="0.2">
      <c r="M162" s="4"/>
      <c r="P162" s="11"/>
      <c r="Q162" s="11"/>
    </row>
    <row r="163" spans="13:17" s="7" customFormat="1" ht="12.75" customHeight="1" x14ac:dyDescent="0.2">
      <c r="M163" s="4"/>
      <c r="P163" s="11"/>
      <c r="Q163" s="11"/>
    </row>
    <row r="164" spans="13:17" s="7" customFormat="1" ht="12.75" customHeight="1" x14ac:dyDescent="0.2">
      <c r="M164" s="4"/>
      <c r="P164" s="11"/>
      <c r="Q164" s="11"/>
    </row>
    <row r="165" spans="13:17" s="7" customFormat="1" ht="12.75" customHeight="1" x14ac:dyDescent="0.2">
      <c r="M165" s="4"/>
      <c r="P165" s="11"/>
      <c r="Q165" s="11"/>
    </row>
    <row r="166" spans="13:17" s="7" customFormat="1" ht="12.75" customHeight="1" x14ac:dyDescent="0.2">
      <c r="M166" s="4"/>
      <c r="P166" s="11"/>
      <c r="Q166" s="11"/>
    </row>
    <row r="167" spans="13:17" s="7" customFormat="1" ht="12.75" customHeight="1" x14ac:dyDescent="0.2">
      <c r="M167" s="4"/>
      <c r="P167" s="11"/>
      <c r="Q167" s="11"/>
    </row>
    <row r="168" spans="13:17" s="7" customFormat="1" ht="12.75" customHeight="1" x14ac:dyDescent="0.2">
      <c r="M168" s="4"/>
      <c r="P168" s="11"/>
      <c r="Q168" s="11"/>
    </row>
    <row r="169" spans="13:17" s="7" customFormat="1" ht="12.75" customHeight="1" x14ac:dyDescent="0.2">
      <c r="M169" s="4"/>
      <c r="P169" s="11"/>
      <c r="Q169" s="11"/>
    </row>
    <row r="170" spans="13:17" s="7" customFormat="1" ht="12.75" customHeight="1" x14ac:dyDescent="0.2">
      <c r="M170" s="4"/>
      <c r="P170" s="11"/>
      <c r="Q170" s="11"/>
    </row>
    <row r="171" spans="13:17" s="7" customFormat="1" ht="12.75" customHeight="1" x14ac:dyDescent="0.2">
      <c r="M171" s="4"/>
      <c r="P171" s="11"/>
      <c r="Q171" s="11"/>
    </row>
    <row r="172" spans="13:17" s="7" customFormat="1" ht="12.75" customHeight="1" x14ac:dyDescent="0.2">
      <c r="M172" s="4"/>
      <c r="P172" s="11"/>
      <c r="Q172" s="11"/>
    </row>
    <row r="173" spans="13:17" s="7" customFormat="1" ht="12.75" customHeight="1" x14ac:dyDescent="0.2">
      <c r="M173" s="4"/>
      <c r="P173" s="11"/>
      <c r="Q173" s="11"/>
    </row>
    <row r="174" spans="13:17" s="7" customFormat="1" ht="12.75" customHeight="1" x14ac:dyDescent="0.2">
      <c r="M174" s="4"/>
      <c r="P174" s="11"/>
      <c r="Q174" s="11"/>
    </row>
    <row r="175" spans="13:17" s="7" customFormat="1" ht="12.75" customHeight="1" x14ac:dyDescent="0.2">
      <c r="M175" s="4"/>
      <c r="P175" s="11"/>
      <c r="Q175" s="11"/>
    </row>
    <row r="176" spans="13:17" s="7" customFormat="1" ht="12.75" customHeight="1" x14ac:dyDescent="0.2">
      <c r="M176" s="4"/>
      <c r="P176" s="11"/>
      <c r="Q176" s="11"/>
    </row>
    <row r="177" spans="13:17" s="7" customFormat="1" ht="12.75" customHeight="1" x14ac:dyDescent="0.2">
      <c r="M177" s="4"/>
      <c r="P177" s="11"/>
      <c r="Q177" s="11"/>
    </row>
    <row r="178" spans="13:17" s="7" customFormat="1" ht="12.75" customHeight="1" x14ac:dyDescent="0.2">
      <c r="M178" s="4"/>
      <c r="P178" s="11"/>
      <c r="Q178" s="11"/>
    </row>
    <row r="179" spans="13:17" s="7" customFormat="1" ht="12.75" customHeight="1" x14ac:dyDescent="0.2">
      <c r="M179" s="4"/>
      <c r="P179" s="11"/>
      <c r="Q179" s="11"/>
    </row>
    <row r="180" spans="13:17" s="7" customFormat="1" ht="12.75" customHeight="1" x14ac:dyDescent="0.2">
      <c r="M180" s="4"/>
      <c r="P180" s="11"/>
      <c r="Q180" s="11"/>
    </row>
  </sheetData>
  <phoneticPr fontId="0" type="noConversion"/>
  <printOptions horizontalCentered="1" verticalCentered="1"/>
  <pageMargins left="0.75" right="0.75" top="1" bottom="1" header="0.51181102362204722" footer="0.51181102362204722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75seg02</vt:lpstr>
      <vt:lpstr>'75seg02'!A_impresión_IM</vt:lpstr>
      <vt:lpstr>'75seg02'!Área_de_impresión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2007-04-03T14:20:25Z</cp:lastPrinted>
  <dcterms:created xsi:type="dcterms:W3CDTF">1997-03-22T00:22:50Z</dcterms:created>
  <dcterms:modified xsi:type="dcterms:W3CDTF">2022-05-05T15:45:50Z</dcterms:modified>
</cp:coreProperties>
</file>