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\200\"/>
    </mc:Choice>
  </mc:AlternateContent>
  <bookViews>
    <workbookView xWindow="0" yWindow="0" windowWidth="15465" windowHeight="7680"/>
  </bookViews>
  <sheets>
    <sheet name="20113" sheetId="5" r:id="rId1"/>
    <sheet name="Deptos" sheetId="4" state="hidden" r:id="rId2"/>
    <sheet name="Hoja1" sheetId="1" state="hidden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</workbook>
</file>

<file path=xl/calcChain.xml><?xml version="1.0" encoding="utf-8"?>
<calcChain xmlns="http://schemas.openxmlformats.org/spreadsheetml/2006/main">
  <c r="C8" i="1" l="1"/>
  <c r="X8" i="1"/>
  <c r="Y8" i="1"/>
  <c r="C9" i="1"/>
  <c r="X9" i="1"/>
  <c r="Y9" i="1"/>
  <c r="C10" i="1"/>
  <c r="X10" i="1"/>
  <c r="Y10" i="1"/>
  <c r="C11" i="1"/>
  <c r="X11" i="1"/>
  <c r="Y11" i="1"/>
  <c r="C12" i="1"/>
  <c r="X12" i="1"/>
  <c r="Y12" i="1"/>
  <c r="C13" i="1"/>
  <c r="X13" i="1"/>
  <c r="Y13" i="1"/>
  <c r="C14" i="1"/>
  <c r="X14" i="1"/>
  <c r="Y14" i="1"/>
  <c r="C15" i="1"/>
  <c r="X15" i="1"/>
  <c r="Y15" i="1"/>
  <c r="C16" i="1"/>
  <c r="X16" i="1"/>
  <c r="Y16" i="1"/>
  <c r="C17" i="1"/>
  <c r="X17" i="1"/>
  <c r="Y17" i="1"/>
  <c r="C18" i="1"/>
  <c r="X18" i="1"/>
  <c r="Y18" i="1"/>
  <c r="C19" i="1"/>
  <c r="X19" i="1"/>
  <c r="Y19" i="1"/>
  <c r="C20" i="1"/>
  <c r="X20" i="1"/>
  <c r="Y20" i="1"/>
  <c r="C21" i="1"/>
  <c r="X21" i="1"/>
  <c r="Y21" i="1"/>
  <c r="C22" i="1"/>
  <c r="X22" i="1"/>
  <c r="Y22" i="1"/>
  <c r="C23" i="1"/>
  <c r="X23" i="1"/>
  <c r="Y23" i="1"/>
  <c r="C24" i="1"/>
  <c r="X24" i="1"/>
  <c r="Y24" i="1"/>
  <c r="C25" i="1"/>
  <c r="X25" i="1"/>
  <c r="Y25" i="1"/>
  <c r="C26" i="1"/>
  <c r="X26" i="1"/>
  <c r="Y26" i="1"/>
  <c r="C29" i="1"/>
  <c r="F29" i="1"/>
  <c r="H29" i="1"/>
  <c r="J29" i="1"/>
  <c r="L29" i="1"/>
  <c r="M29" i="1"/>
  <c r="N29" i="1"/>
  <c r="C30" i="1"/>
  <c r="F30" i="1"/>
  <c r="H30" i="1"/>
  <c r="J30" i="1"/>
  <c r="L30" i="1"/>
  <c r="M30" i="1"/>
  <c r="N30" i="1"/>
  <c r="C31" i="1"/>
  <c r="F31" i="1"/>
  <c r="H31" i="1"/>
  <c r="J31" i="1"/>
  <c r="L31" i="1"/>
  <c r="M31" i="1"/>
  <c r="N31" i="1"/>
  <c r="C32" i="1"/>
  <c r="F32" i="1"/>
  <c r="H32" i="1"/>
  <c r="J32" i="1"/>
  <c r="L32" i="1"/>
  <c r="M32" i="1"/>
  <c r="N32" i="1"/>
  <c r="C33" i="1"/>
  <c r="F33" i="1"/>
  <c r="H33" i="1"/>
  <c r="J33" i="1"/>
  <c r="L33" i="1"/>
  <c r="M33" i="1"/>
  <c r="N33" i="1"/>
  <c r="C34" i="1"/>
  <c r="F34" i="1"/>
  <c r="H34" i="1"/>
  <c r="J34" i="1"/>
  <c r="L34" i="1"/>
  <c r="M34" i="1"/>
  <c r="N34" i="1"/>
  <c r="C35" i="1"/>
  <c r="F35" i="1"/>
  <c r="H35" i="1"/>
  <c r="J35" i="1"/>
  <c r="L35" i="1"/>
  <c r="M35" i="1"/>
  <c r="N35" i="1"/>
  <c r="C36" i="1"/>
  <c r="F36" i="1"/>
  <c r="H36" i="1"/>
  <c r="J36" i="1"/>
  <c r="L36" i="1"/>
  <c r="M36" i="1"/>
  <c r="N36" i="1"/>
  <c r="C37" i="1"/>
  <c r="F37" i="1"/>
  <c r="H37" i="1"/>
  <c r="J37" i="1"/>
  <c r="L37" i="1"/>
  <c r="M37" i="1"/>
  <c r="N37" i="1"/>
  <c r="C38" i="1"/>
  <c r="F38" i="1"/>
  <c r="H38" i="1"/>
  <c r="J38" i="1"/>
  <c r="L38" i="1"/>
  <c r="M38" i="1"/>
  <c r="N38" i="1"/>
  <c r="C39" i="1"/>
  <c r="F39" i="1"/>
  <c r="H39" i="1"/>
  <c r="J39" i="1"/>
  <c r="L39" i="1"/>
  <c r="M39" i="1"/>
  <c r="N39" i="1"/>
  <c r="C40" i="1"/>
  <c r="F40" i="1"/>
  <c r="H40" i="1"/>
  <c r="J40" i="1"/>
  <c r="L40" i="1"/>
  <c r="M40" i="1"/>
  <c r="N40" i="1"/>
  <c r="C41" i="1"/>
  <c r="F41" i="1"/>
  <c r="H41" i="1"/>
  <c r="J41" i="1"/>
  <c r="L41" i="1"/>
  <c r="M41" i="1"/>
  <c r="N41" i="1"/>
  <c r="C42" i="1"/>
  <c r="F42" i="1"/>
  <c r="H42" i="1"/>
  <c r="J42" i="1"/>
  <c r="L42" i="1"/>
  <c r="M42" i="1"/>
  <c r="N42" i="1"/>
  <c r="C43" i="1"/>
  <c r="F43" i="1"/>
  <c r="H43" i="1"/>
  <c r="J43" i="1"/>
  <c r="L43" i="1"/>
  <c r="M43" i="1"/>
  <c r="N43" i="1"/>
  <c r="C44" i="1"/>
  <c r="F44" i="1"/>
  <c r="H44" i="1"/>
  <c r="J44" i="1"/>
  <c r="L44" i="1"/>
  <c r="M44" i="1"/>
  <c r="N44" i="1"/>
  <c r="C45" i="1"/>
  <c r="F45" i="1"/>
  <c r="H45" i="1"/>
  <c r="J45" i="1"/>
  <c r="L45" i="1"/>
  <c r="M45" i="1"/>
  <c r="N45" i="1"/>
  <c r="C46" i="1"/>
  <c r="F46" i="1"/>
  <c r="H46" i="1"/>
  <c r="J46" i="1"/>
  <c r="L46" i="1"/>
  <c r="M46" i="1"/>
  <c r="N46" i="1"/>
  <c r="C47" i="1"/>
  <c r="F47" i="1"/>
  <c r="H47" i="1"/>
  <c r="J47" i="1"/>
  <c r="L47" i="1"/>
  <c r="M47" i="1"/>
  <c r="N47" i="1"/>
  <c r="C8" i="4"/>
  <c r="F8" i="4"/>
  <c r="H8" i="4"/>
  <c r="J8" i="4"/>
  <c r="L8" i="4"/>
  <c r="M8" i="4"/>
  <c r="N8" i="4"/>
  <c r="W8" i="4"/>
  <c r="X8" i="4"/>
  <c r="C9" i="4"/>
  <c r="F9" i="4"/>
  <c r="H9" i="4"/>
  <c r="J9" i="4"/>
  <c r="L9" i="4"/>
  <c r="M9" i="4"/>
  <c r="N9" i="4"/>
  <c r="W9" i="4"/>
  <c r="X9" i="4"/>
  <c r="C10" i="4"/>
  <c r="F10" i="4"/>
  <c r="H10" i="4"/>
  <c r="J10" i="4"/>
  <c r="L10" i="4"/>
  <c r="M10" i="4"/>
  <c r="N10" i="4"/>
  <c r="W10" i="4"/>
  <c r="X10" i="4"/>
  <c r="C11" i="4"/>
  <c r="F11" i="4"/>
  <c r="H11" i="4"/>
  <c r="J11" i="4"/>
  <c r="L11" i="4"/>
  <c r="M11" i="4"/>
  <c r="N11" i="4"/>
  <c r="W11" i="4"/>
  <c r="X11" i="4"/>
  <c r="C12" i="4"/>
  <c r="F12" i="4"/>
  <c r="H12" i="4"/>
  <c r="J12" i="4"/>
  <c r="L12" i="4"/>
  <c r="M12" i="4"/>
  <c r="N12" i="4"/>
  <c r="W12" i="4"/>
  <c r="X12" i="4"/>
  <c r="C13" i="4"/>
  <c r="F13" i="4"/>
  <c r="H13" i="4"/>
  <c r="J13" i="4"/>
  <c r="L13" i="4"/>
  <c r="M13" i="4"/>
  <c r="N13" i="4"/>
  <c r="W13" i="4"/>
  <c r="X13" i="4"/>
  <c r="C14" i="4"/>
  <c r="F14" i="4"/>
  <c r="H14" i="4"/>
  <c r="J14" i="4"/>
  <c r="L14" i="4"/>
  <c r="M14" i="4"/>
  <c r="N14" i="4"/>
  <c r="W14" i="4"/>
  <c r="X14" i="4"/>
  <c r="C15" i="4"/>
  <c r="F15" i="4"/>
  <c r="H15" i="4"/>
  <c r="J15" i="4"/>
  <c r="L15" i="4"/>
  <c r="M15" i="4"/>
  <c r="N15" i="4"/>
  <c r="W15" i="4"/>
  <c r="X15" i="4"/>
  <c r="C16" i="4"/>
  <c r="F16" i="4"/>
  <c r="H16" i="4"/>
  <c r="J16" i="4"/>
  <c r="L16" i="4"/>
  <c r="M16" i="4"/>
  <c r="N16" i="4"/>
  <c r="W16" i="4"/>
  <c r="X16" i="4"/>
  <c r="C17" i="4"/>
  <c r="F17" i="4"/>
  <c r="H17" i="4"/>
  <c r="J17" i="4"/>
  <c r="L17" i="4"/>
  <c r="M17" i="4"/>
  <c r="N17" i="4"/>
  <c r="W17" i="4"/>
  <c r="X17" i="4"/>
  <c r="C18" i="4"/>
  <c r="F18" i="4"/>
  <c r="H18" i="4"/>
  <c r="J18" i="4"/>
  <c r="L18" i="4"/>
  <c r="M18" i="4"/>
  <c r="N18" i="4"/>
  <c r="W18" i="4"/>
  <c r="X18" i="4"/>
  <c r="C19" i="4"/>
  <c r="F19" i="4"/>
  <c r="H19" i="4"/>
  <c r="J19" i="4"/>
  <c r="L19" i="4"/>
  <c r="M19" i="4"/>
  <c r="N19" i="4"/>
  <c r="W19" i="4"/>
  <c r="X19" i="4"/>
  <c r="C20" i="4"/>
  <c r="F20" i="4"/>
  <c r="H20" i="4"/>
  <c r="J20" i="4"/>
  <c r="L20" i="4"/>
  <c r="M20" i="4"/>
  <c r="N20" i="4"/>
  <c r="W20" i="4"/>
  <c r="X20" i="4"/>
  <c r="C21" i="4"/>
  <c r="F21" i="4"/>
  <c r="H21" i="4"/>
  <c r="J21" i="4"/>
  <c r="L21" i="4"/>
  <c r="M21" i="4"/>
  <c r="N21" i="4"/>
  <c r="W21" i="4"/>
  <c r="X21" i="4"/>
  <c r="C22" i="4"/>
  <c r="F22" i="4"/>
  <c r="H22" i="4"/>
  <c r="J22" i="4"/>
  <c r="L22" i="4"/>
  <c r="M22" i="4"/>
  <c r="N22" i="4"/>
  <c r="W22" i="4"/>
  <c r="X22" i="4"/>
  <c r="C23" i="4"/>
  <c r="F23" i="4"/>
  <c r="H23" i="4"/>
  <c r="J23" i="4"/>
  <c r="L23" i="4"/>
  <c r="M23" i="4"/>
  <c r="N23" i="4"/>
  <c r="W23" i="4"/>
  <c r="X23" i="4"/>
  <c r="C24" i="4"/>
  <c r="F24" i="4"/>
  <c r="H24" i="4"/>
  <c r="J24" i="4"/>
  <c r="L24" i="4"/>
  <c r="M24" i="4"/>
  <c r="N24" i="4"/>
  <c r="W24" i="4"/>
  <c r="X24" i="4"/>
  <c r="C25" i="4"/>
  <c r="F25" i="4"/>
  <c r="H25" i="4"/>
  <c r="J25" i="4"/>
  <c r="L25" i="4"/>
  <c r="M25" i="4"/>
  <c r="N25" i="4"/>
  <c r="W25" i="4"/>
  <c r="X25" i="4"/>
  <c r="C26" i="4"/>
  <c r="F26" i="4"/>
  <c r="H26" i="4"/>
  <c r="J26" i="4"/>
  <c r="L26" i="4"/>
  <c r="M26" i="4"/>
  <c r="N26" i="4"/>
  <c r="W26" i="4"/>
  <c r="X26" i="4"/>
  <c r="C34" i="4"/>
  <c r="F34" i="4"/>
  <c r="H34" i="4"/>
  <c r="J34" i="4"/>
  <c r="L34" i="4"/>
  <c r="N34" i="4"/>
  <c r="W34" i="4"/>
  <c r="X34" i="4"/>
  <c r="C35" i="4"/>
  <c r="F35" i="4"/>
  <c r="H35" i="4"/>
  <c r="J35" i="4"/>
  <c r="L35" i="4"/>
  <c r="N35" i="4"/>
  <c r="W35" i="4"/>
  <c r="X35" i="4"/>
  <c r="C36" i="4"/>
  <c r="F36" i="4"/>
  <c r="H36" i="4"/>
  <c r="J36" i="4"/>
  <c r="L36" i="4"/>
  <c r="N36" i="4"/>
  <c r="W36" i="4"/>
  <c r="X36" i="4"/>
  <c r="C37" i="4"/>
  <c r="F37" i="4"/>
  <c r="H37" i="4"/>
  <c r="J37" i="4"/>
  <c r="L37" i="4"/>
  <c r="N37" i="4"/>
  <c r="W37" i="4"/>
  <c r="X37" i="4"/>
  <c r="C38" i="4"/>
  <c r="F38" i="4"/>
  <c r="H38" i="4"/>
  <c r="J38" i="4"/>
  <c r="L38" i="4"/>
  <c r="N38" i="4"/>
  <c r="W38" i="4"/>
  <c r="X38" i="4"/>
  <c r="C39" i="4"/>
  <c r="F39" i="4"/>
  <c r="H39" i="4"/>
  <c r="J39" i="4"/>
  <c r="L39" i="4"/>
  <c r="N39" i="4"/>
  <c r="W39" i="4"/>
  <c r="X39" i="4"/>
  <c r="C40" i="4"/>
  <c r="F40" i="4"/>
  <c r="H40" i="4"/>
  <c r="J40" i="4"/>
  <c r="L40" i="4"/>
  <c r="N40" i="4"/>
  <c r="W40" i="4"/>
  <c r="X40" i="4"/>
  <c r="C41" i="4"/>
  <c r="F41" i="4"/>
  <c r="H41" i="4"/>
  <c r="J41" i="4"/>
  <c r="L41" i="4"/>
  <c r="N41" i="4"/>
  <c r="W41" i="4"/>
  <c r="X41" i="4"/>
  <c r="C42" i="4"/>
  <c r="F42" i="4"/>
  <c r="H42" i="4"/>
  <c r="J42" i="4"/>
  <c r="L42" i="4"/>
  <c r="N42" i="4"/>
  <c r="W42" i="4"/>
  <c r="X42" i="4"/>
  <c r="C43" i="4"/>
  <c r="F43" i="4"/>
  <c r="H43" i="4"/>
  <c r="J43" i="4"/>
  <c r="L43" i="4"/>
  <c r="N43" i="4"/>
  <c r="W43" i="4"/>
  <c r="X43" i="4"/>
  <c r="C44" i="4"/>
  <c r="F44" i="4"/>
  <c r="H44" i="4"/>
  <c r="J44" i="4"/>
  <c r="L44" i="4"/>
  <c r="N44" i="4"/>
  <c r="W44" i="4"/>
  <c r="X44" i="4"/>
  <c r="C45" i="4"/>
  <c r="F45" i="4"/>
  <c r="H45" i="4"/>
  <c r="J45" i="4"/>
  <c r="L45" i="4"/>
  <c r="N45" i="4"/>
  <c r="W45" i="4"/>
  <c r="X45" i="4"/>
  <c r="C46" i="4"/>
  <c r="F46" i="4"/>
  <c r="H46" i="4"/>
  <c r="J46" i="4"/>
  <c r="L46" i="4"/>
  <c r="N46" i="4"/>
  <c r="W46" i="4"/>
  <c r="X46" i="4"/>
  <c r="C47" i="4"/>
  <c r="F47" i="4"/>
  <c r="H47" i="4"/>
  <c r="J47" i="4"/>
  <c r="L47" i="4"/>
  <c r="N47" i="4"/>
  <c r="W47" i="4"/>
  <c r="X47" i="4"/>
  <c r="C48" i="4"/>
  <c r="F48" i="4"/>
  <c r="H48" i="4"/>
  <c r="J48" i="4"/>
  <c r="L48" i="4"/>
  <c r="N48" i="4"/>
  <c r="W48" i="4"/>
  <c r="X48" i="4"/>
  <c r="C49" i="4"/>
  <c r="F49" i="4"/>
  <c r="H49" i="4"/>
  <c r="J49" i="4"/>
  <c r="L49" i="4"/>
  <c r="N49" i="4"/>
  <c r="W49" i="4"/>
  <c r="X49" i="4"/>
  <c r="C50" i="4"/>
  <c r="F50" i="4"/>
  <c r="H50" i="4"/>
  <c r="J50" i="4"/>
  <c r="L50" i="4"/>
  <c r="N50" i="4"/>
  <c r="W50" i="4"/>
  <c r="X50" i="4"/>
  <c r="C51" i="4"/>
  <c r="F51" i="4"/>
  <c r="H51" i="4"/>
  <c r="J51" i="4"/>
  <c r="L51" i="4"/>
  <c r="N51" i="4"/>
  <c r="W51" i="4"/>
  <c r="X51" i="4"/>
  <c r="C52" i="4"/>
  <c r="F52" i="4"/>
  <c r="H52" i="4"/>
  <c r="J52" i="4"/>
  <c r="L52" i="4"/>
  <c r="N52" i="4"/>
  <c r="W52" i="4"/>
  <c r="X52" i="4"/>
  <c r="C59" i="4"/>
  <c r="F59" i="4"/>
  <c r="H59" i="4"/>
  <c r="J59" i="4"/>
  <c r="L59" i="4"/>
  <c r="N59" i="4"/>
  <c r="W59" i="4"/>
  <c r="X59" i="4"/>
  <c r="C60" i="4"/>
  <c r="F60" i="4"/>
  <c r="H60" i="4"/>
  <c r="J60" i="4"/>
  <c r="L60" i="4"/>
  <c r="N60" i="4"/>
  <c r="W60" i="4"/>
  <c r="X60" i="4"/>
  <c r="C61" i="4"/>
  <c r="F61" i="4"/>
  <c r="H61" i="4"/>
  <c r="J61" i="4"/>
  <c r="L61" i="4"/>
  <c r="N61" i="4"/>
  <c r="W61" i="4"/>
  <c r="X61" i="4"/>
  <c r="C62" i="4"/>
  <c r="F62" i="4"/>
  <c r="H62" i="4"/>
  <c r="J62" i="4"/>
  <c r="L62" i="4"/>
  <c r="N62" i="4"/>
  <c r="W62" i="4"/>
  <c r="X62" i="4"/>
  <c r="C63" i="4"/>
  <c r="F63" i="4"/>
  <c r="H63" i="4"/>
  <c r="J63" i="4"/>
  <c r="L63" i="4"/>
  <c r="N63" i="4"/>
  <c r="W63" i="4"/>
  <c r="X63" i="4"/>
  <c r="C64" i="4"/>
  <c r="F64" i="4"/>
  <c r="H64" i="4"/>
  <c r="J64" i="4"/>
  <c r="L64" i="4"/>
  <c r="N64" i="4"/>
  <c r="W64" i="4"/>
  <c r="X64" i="4"/>
  <c r="C65" i="4"/>
  <c r="F65" i="4"/>
  <c r="H65" i="4"/>
  <c r="J65" i="4"/>
  <c r="L65" i="4"/>
  <c r="N65" i="4"/>
  <c r="W65" i="4"/>
  <c r="X65" i="4"/>
  <c r="C66" i="4"/>
  <c r="F66" i="4"/>
  <c r="H66" i="4"/>
  <c r="J66" i="4"/>
  <c r="L66" i="4"/>
  <c r="N66" i="4"/>
  <c r="W66" i="4"/>
  <c r="X66" i="4"/>
  <c r="C67" i="4"/>
  <c r="F67" i="4"/>
  <c r="H67" i="4"/>
  <c r="J67" i="4"/>
  <c r="L67" i="4"/>
  <c r="N67" i="4"/>
  <c r="W67" i="4"/>
  <c r="X67" i="4"/>
  <c r="C68" i="4"/>
  <c r="F68" i="4"/>
  <c r="H68" i="4"/>
  <c r="J68" i="4"/>
  <c r="L68" i="4"/>
  <c r="N68" i="4"/>
  <c r="W68" i="4"/>
  <c r="X68" i="4"/>
  <c r="C69" i="4"/>
  <c r="F69" i="4"/>
  <c r="H69" i="4"/>
  <c r="J69" i="4"/>
  <c r="L69" i="4"/>
  <c r="N69" i="4"/>
  <c r="W69" i="4"/>
  <c r="X69" i="4"/>
  <c r="C70" i="4"/>
  <c r="F70" i="4"/>
  <c r="H70" i="4"/>
  <c r="J70" i="4"/>
  <c r="L70" i="4"/>
  <c r="N70" i="4"/>
  <c r="W70" i="4"/>
  <c r="X70" i="4"/>
  <c r="C71" i="4"/>
  <c r="F71" i="4"/>
  <c r="H71" i="4"/>
  <c r="J71" i="4"/>
  <c r="L71" i="4"/>
  <c r="N71" i="4"/>
  <c r="W71" i="4"/>
  <c r="X71" i="4"/>
  <c r="C72" i="4"/>
  <c r="F72" i="4"/>
  <c r="H72" i="4"/>
  <c r="J72" i="4"/>
  <c r="L72" i="4"/>
  <c r="N72" i="4"/>
  <c r="W72" i="4"/>
  <c r="X72" i="4"/>
  <c r="C73" i="4"/>
  <c r="F73" i="4"/>
  <c r="H73" i="4"/>
  <c r="J73" i="4"/>
  <c r="L73" i="4"/>
  <c r="N73" i="4"/>
  <c r="W73" i="4"/>
  <c r="X73" i="4"/>
  <c r="C74" i="4"/>
  <c r="F74" i="4"/>
  <c r="H74" i="4"/>
  <c r="J74" i="4"/>
  <c r="L74" i="4"/>
  <c r="N74" i="4"/>
  <c r="W74" i="4"/>
  <c r="X74" i="4"/>
  <c r="C75" i="4"/>
  <c r="F75" i="4"/>
  <c r="H75" i="4"/>
  <c r="J75" i="4"/>
  <c r="L75" i="4"/>
  <c r="N75" i="4"/>
  <c r="W75" i="4"/>
  <c r="X75" i="4"/>
  <c r="C76" i="4"/>
  <c r="F76" i="4"/>
  <c r="H76" i="4"/>
  <c r="J76" i="4"/>
  <c r="L76" i="4"/>
  <c r="N76" i="4"/>
  <c r="W76" i="4"/>
  <c r="X76" i="4"/>
  <c r="C77" i="4"/>
  <c r="F77" i="4"/>
  <c r="H77" i="4"/>
  <c r="J77" i="4"/>
  <c r="L77" i="4"/>
  <c r="N77" i="4"/>
  <c r="W77" i="4"/>
  <c r="X77" i="4"/>
  <c r="C84" i="4"/>
  <c r="F84" i="4"/>
  <c r="H84" i="4"/>
  <c r="J84" i="4"/>
  <c r="L84" i="4"/>
  <c r="N84" i="4"/>
  <c r="W84" i="4"/>
  <c r="X84" i="4"/>
  <c r="C85" i="4"/>
  <c r="F85" i="4"/>
  <c r="H85" i="4"/>
  <c r="J85" i="4"/>
  <c r="L85" i="4"/>
  <c r="N85" i="4"/>
  <c r="W85" i="4"/>
  <c r="X85" i="4"/>
  <c r="C86" i="4"/>
  <c r="F86" i="4"/>
  <c r="H86" i="4"/>
  <c r="J86" i="4"/>
  <c r="L86" i="4"/>
  <c r="N86" i="4"/>
  <c r="W86" i="4"/>
  <c r="X86" i="4"/>
  <c r="C87" i="4"/>
  <c r="F87" i="4"/>
  <c r="H87" i="4"/>
  <c r="J87" i="4"/>
  <c r="L87" i="4"/>
  <c r="N87" i="4"/>
  <c r="W87" i="4"/>
  <c r="X87" i="4"/>
  <c r="C88" i="4"/>
  <c r="F88" i="4"/>
  <c r="H88" i="4"/>
  <c r="J88" i="4"/>
  <c r="L88" i="4"/>
  <c r="N88" i="4"/>
  <c r="W88" i="4"/>
  <c r="X88" i="4"/>
  <c r="C89" i="4"/>
  <c r="F89" i="4"/>
  <c r="H89" i="4"/>
  <c r="J89" i="4"/>
  <c r="L89" i="4"/>
  <c r="N89" i="4"/>
  <c r="W89" i="4"/>
  <c r="X89" i="4"/>
  <c r="C90" i="4"/>
  <c r="F90" i="4"/>
  <c r="H90" i="4"/>
  <c r="J90" i="4"/>
  <c r="L90" i="4"/>
  <c r="N90" i="4"/>
  <c r="W90" i="4"/>
  <c r="X90" i="4"/>
  <c r="C91" i="4"/>
  <c r="F91" i="4"/>
  <c r="H91" i="4"/>
  <c r="J91" i="4"/>
  <c r="L91" i="4"/>
  <c r="N91" i="4"/>
  <c r="W91" i="4"/>
  <c r="X91" i="4"/>
  <c r="C92" i="4"/>
  <c r="F92" i="4"/>
  <c r="H92" i="4"/>
  <c r="J92" i="4"/>
  <c r="L92" i="4"/>
  <c r="N92" i="4"/>
  <c r="W92" i="4"/>
  <c r="X92" i="4"/>
  <c r="C93" i="4"/>
  <c r="F93" i="4"/>
  <c r="H93" i="4"/>
  <c r="J93" i="4"/>
  <c r="L93" i="4"/>
  <c r="N93" i="4"/>
  <c r="W93" i="4"/>
  <c r="X93" i="4"/>
  <c r="C94" i="4"/>
  <c r="F94" i="4"/>
  <c r="H94" i="4"/>
  <c r="J94" i="4"/>
  <c r="L94" i="4"/>
  <c r="N94" i="4"/>
  <c r="W94" i="4"/>
  <c r="X94" i="4"/>
  <c r="C95" i="4"/>
  <c r="F95" i="4"/>
  <c r="H95" i="4"/>
  <c r="J95" i="4"/>
  <c r="L95" i="4"/>
  <c r="N95" i="4"/>
  <c r="W95" i="4"/>
  <c r="X95" i="4"/>
  <c r="C96" i="4"/>
  <c r="F96" i="4"/>
  <c r="H96" i="4"/>
  <c r="J96" i="4"/>
  <c r="L96" i="4"/>
  <c r="N96" i="4"/>
  <c r="W96" i="4"/>
  <c r="X96" i="4"/>
  <c r="C97" i="4"/>
  <c r="F97" i="4"/>
  <c r="H97" i="4"/>
  <c r="J97" i="4"/>
  <c r="L97" i="4"/>
  <c r="N97" i="4"/>
  <c r="W97" i="4"/>
  <c r="X97" i="4"/>
  <c r="C98" i="4"/>
  <c r="F98" i="4"/>
  <c r="H98" i="4"/>
  <c r="J98" i="4"/>
  <c r="L98" i="4"/>
  <c r="N98" i="4"/>
  <c r="W98" i="4"/>
  <c r="X98" i="4"/>
  <c r="C99" i="4"/>
  <c r="F99" i="4"/>
  <c r="H99" i="4"/>
  <c r="J99" i="4"/>
  <c r="L99" i="4"/>
  <c r="N99" i="4"/>
  <c r="W99" i="4"/>
  <c r="X99" i="4"/>
  <c r="C100" i="4"/>
  <c r="F100" i="4"/>
  <c r="H100" i="4"/>
  <c r="J100" i="4"/>
  <c r="L100" i="4"/>
  <c r="N100" i="4"/>
  <c r="W100" i="4"/>
  <c r="X100" i="4"/>
  <c r="C101" i="4"/>
  <c r="F101" i="4"/>
  <c r="H101" i="4"/>
  <c r="J101" i="4"/>
  <c r="L101" i="4"/>
  <c r="N101" i="4"/>
  <c r="W101" i="4"/>
  <c r="X101" i="4"/>
  <c r="C102" i="4"/>
  <c r="F102" i="4"/>
  <c r="H102" i="4"/>
  <c r="J102" i="4"/>
  <c r="L102" i="4"/>
  <c r="N102" i="4"/>
  <c r="W102" i="4"/>
  <c r="X102" i="4"/>
  <c r="C109" i="4"/>
  <c r="F109" i="4"/>
  <c r="H109" i="4"/>
  <c r="J109" i="4"/>
  <c r="L109" i="4"/>
  <c r="N109" i="4"/>
  <c r="W109" i="4"/>
  <c r="X109" i="4"/>
  <c r="C110" i="4"/>
  <c r="F110" i="4"/>
  <c r="H110" i="4"/>
  <c r="J110" i="4"/>
  <c r="L110" i="4"/>
  <c r="N110" i="4"/>
  <c r="W110" i="4"/>
  <c r="X110" i="4"/>
  <c r="C111" i="4"/>
  <c r="F111" i="4"/>
  <c r="H111" i="4"/>
  <c r="J111" i="4"/>
  <c r="L111" i="4"/>
  <c r="N111" i="4"/>
  <c r="W111" i="4"/>
  <c r="X111" i="4"/>
  <c r="C112" i="4"/>
  <c r="F112" i="4"/>
  <c r="H112" i="4"/>
  <c r="J112" i="4"/>
  <c r="L112" i="4"/>
  <c r="N112" i="4"/>
  <c r="W112" i="4"/>
  <c r="X112" i="4"/>
  <c r="C113" i="4"/>
  <c r="F113" i="4"/>
  <c r="H113" i="4"/>
  <c r="J113" i="4"/>
  <c r="L113" i="4"/>
  <c r="N113" i="4"/>
  <c r="W113" i="4"/>
  <c r="X113" i="4"/>
  <c r="C114" i="4"/>
  <c r="F114" i="4"/>
  <c r="H114" i="4"/>
  <c r="J114" i="4"/>
  <c r="L114" i="4"/>
  <c r="N114" i="4"/>
  <c r="W114" i="4"/>
  <c r="X114" i="4"/>
  <c r="C115" i="4"/>
  <c r="F115" i="4"/>
  <c r="H115" i="4"/>
  <c r="J115" i="4"/>
  <c r="L115" i="4"/>
  <c r="N115" i="4"/>
  <c r="W115" i="4"/>
  <c r="X115" i="4"/>
  <c r="C116" i="4"/>
  <c r="F116" i="4"/>
  <c r="H116" i="4"/>
  <c r="J116" i="4"/>
  <c r="L116" i="4"/>
  <c r="N116" i="4"/>
  <c r="W116" i="4"/>
  <c r="X116" i="4"/>
  <c r="C117" i="4"/>
  <c r="F117" i="4"/>
  <c r="H117" i="4"/>
  <c r="J117" i="4"/>
  <c r="L117" i="4"/>
  <c r="N117" i="4"/>
  <c r="W117" i="4"/>
  <c r="X117" i="4"/>
  <c r="C118" i="4"/>
  <c r="F118" i="4"/>
  <c r="H118" i="4"/>
  <c r="J118" i="4"/>
  <c r="L118" i="4"/>
  <c r="N118" i="4"/>
  <c r="W118" i="4"/>
  <c r="X118" i="4"/>
  <c r="C119" i="4"/>
  <c r="F119" i="4"/>
  <c r="H119" i="4"/>
  <c r="J119" i="4"/>
  <c r="L119" i="4"/>
  <c r="N119" i="4"/>
  <c r="W119" i="4"/>
  <c r="X119" i="4"/>
  <c r="C120" i="4"/>
  <c r="F120" i="4"/>
  <c r="H120" i="4"/>
  <c r="J120" i="4"/>
  <c r="L120" i="4"/>
  <c r="N120" i="4"/>
  <c r="W120" i="4"/>
  <c r="X120" i="4"/>
  <c r="C121" i="4"/>
  <c r="F121" i="4"/>
  <c r="H121" i="4"/>
  <c r="J121" i="4"/>
  <c r="L121" i="4"/>
  <c r="N121" i="4"/>
  <c r="W121" i="4"/>
  <c r="X121" i="4"/>
  <c r="C122" i="4"/>
  <c r="F122" i="4"/>
  <c r="H122" i="4"/>
  <c r="J122" i="4"/>
  <c r="L122" i="4"/>
  <c r="N122" i="4"/>
  <c r="W122" i="4"/>
  <c r="X122" i="4"/>
  <c r="C123" i="4"/>
  <c r="F123" i="4"/>
  <c r="H123" i="4"/>
  <c r="J123" i="4"/>
  <c r="L123" i="4"/>
  <c r="N123" i="4"/>
  <c r="W123" i="4"/>
  <c r="X123" i="4"/>
  <c r="C124" i="4"/>
  <c r="F124" i="4"/>
  <c r="H124" i="4"/>
  <c r="J124" i="4"/>
  <c r="L124" i="4"/>
  <c r="N124" i="4"/>
  <c r="W124" i="4"/>
  <c r="X124" i="4"/>
  <c r="C125" i="4"/>
  <c r="F125" i="4"/>
  <c r="H125" i="4"/>
  <c r="J125" i="4"/>
  <c r="L125" i="4"/>
  <c r="N125" i="4"/>
  <c r="W125" i="4"/>
  <c r="X125" i="4"/>
  <c r="C126" i="4"/>
  <c r="F126" i="4"/>
  <c r="H126" i="4"/>
  <c r="J126" i="4"/>
  <c r="L126" i="4"/>
  <c r="N126" i="4"/>
  <c r="W126" i="4"/>
  <c r="X126" i="4"/>
  <c r="C127" i="4"/>
  <c r="F127" i="4"/>
  <c r="H127" i="4"/>
  <c r="J127" i="4"/>
  <c r="L127" i="4"/>
  <c r="N127" i="4"/>
  <c r="W127" i="4"/>
  <c r="X127" i="4"/>
  <c r="C134" i="4"/>
  <c r="F134" i="4"/>
  <c r="H134" i="4"/>
  <c r="J134" i="4"/>
  <c r="L134" i="4"/>
  <c r="N134" i="4"/>
  <c r="W134" i="4"/>
  <c r="X134" i="4"/>
  <c r="C135" i="4"/>
  <c r="F135" i="4"/>
  <c r="H135" i="4"/>
  <c r="J135" i="4"/>
  <c r="L135" i="4"/>
  <c r="N135" i="4"/>
  <c r="W135" i="4"/>
  <c r="X135" i="4"/>
  <c r="C136" i="4"/>
  <c r="F136" i="4"/>
  <c r="H136" i="4"/>
  <c r="J136" i="4"/>
  <c r="L136" i="4"/>
  <c r="N136" i="4"/>
  <c r="W136" i="4"/>
  <c r="X136" i="4"/>
  <c r="C137" i="4"/>
  <c r="F137" i="4"/>
  <c r="H137" i="4"/>
  <c r="J137" i="4"/>
  <c r="L137" i="4"/>
  <c r="N137" i="4"/>
  <c r="W137" i="4"/>
  <c r="X137" i="4"/>
  <c r="C138" i="4"/>
  <c r="F138" i="4"/>
  <c r="H138" i="4"/>
  <c r="J138" i="4"/>
  <c r="L138" i="4"/>
  <c r="N138" i="4"/>
  <c r="W138" i="4"/>
  <c r="X138" i="4"/>
  <c r="C139" i="4"/>
  <c r="F139" i="4"/>
  <c r="H139" i="4"/>
  <c r="J139" i="4"/>
  <c r="L139" i="4"/>
  <c r="N139" i="4"/>
  <c r="W139" i="4"/>
  <c r="X139" i="4"/>
  <c r="C140" i="4"/>
  <c r="F140" i="4"/>
  <c r="H140" i="4"/>
  <c r="J140" i="4"/>
  <c r="L140" i="4"/>
  <c r="N140" i="4"/>
  <c r="W140" i="4"/>
  <c r="X140" i="4"/>
  <c r="C141" i="4"/>
  <c r="F141" i="4"/>
  <c r="H141" i="4"/>
  <c r="J141" i="4"/>
  <c r="L141" i="4"/>
  <c r="N141" i="4"/>
  <c r="W141" i="4"/>
  <c r="X141" i="4"/>
  <c r="C142" i="4"/>
  <c r="F142" i="4"/>
  <c r="H142" i="4"/>
  <c r="J142" i="4"/>
  <c r="L142" i="4"/>
  <c r="N142" i="4"/>
  <c r="W142" i="4"/>
  <c r="X142" i="4"/>
  <c r="C143" i="4"/>
  <c r="F143" i="4"/>
  <c r="H143" i="4"/>
  <c r="J143" i="4"/>
  <c r="L143" i="4"/>
  <c r="N143" i="4"/>
  <c r="W143" i="4"/>
  <c r="X143" i="4"/>
  <c r="C144" i="4"/>
  <c r="F144" i="4"/>
  <c r="H144" i="4"/>
  <c r="J144" i="4"/>
  <c r="L144" i="4"/>
  <c r="N144" i="4"/>
  <c r="W144" i="4"/>
  <c r="X144" i="4"/>
  <c r="C145" i="4"/>
  <c r="F145" i="4"/>
  <c r="H145" i="4"/>
  <c r="J145" i="4"/>
  <c r="L145" i="4"/>
  <c r="N145" i="4"/>
  <c r="W145" i="4"/>
  <c r="X145" i="4"/>
  <c r="C146" i="4"/>
  <c r="F146" i="4"/>
  <c r="H146" i="4"/>
  <c r="J146" i="4"/>
  <c r="L146" i="4"/>
  <c r="N146" i="4"/>
  <c r="W146" i="4"/>
  <c r="X146" i="4"/>
  <c r="C147" i="4"/>
  <c r="F147" i="4"/>
  <c r="H147" i="4"/>
  <c r="J147" i="4"/>
  <c r="L147" i="4"/>
  <c r="N147" i="4"/>
  <c r="W147" i="4"/>
  <c r="X147" i="4"/>
  <c r="C148" i="4"/>
  <c r="F148" i="4"/>
  <c r="H148" i="4"/>
  <c r="J148" i="4"/>
  <c r="L148" i="4"/>
  <c r="N148" i="4"/>
  <c r="W148" i="4"/>
  <c r="X148" i="4"/>
  <c r="C149" i="4"/>
  <c r="F149" i="4"/>
  <c r="H149" i="4"/>
  <c r="J149" i="4"/>
  <c r="L149" i="4"/>
  <c r="N149" i="4"/>
  <c r="W149" i="4"/>
  <c r="X149" i="4"/>
  <c r="C150" i="4"/>
  <c r="F150" i="4"/>
  <c r="H150" i="4"/>
  <c r="J150" i="4"/>
  <c r="L150" i="4"/>
  <c r="N150" i="4"/>
  <c r="W150" i="4"/>
  <c r="X150" i="4"/>
  <c r="C151" i="4"/>
  <c r="F151" i="4"/>
  <c r="H151" i="4"/>
  <c r="J151" i="4"/>
  <c r="L151" i="4"/>
  <c r="N151" i="4"/>
  <c r="W151" i="4"/>
  <c r="X151" i="4"/>
  <c r="C152" i="4"/>
  <c r="F152" i="4"/>
  <c r="H152" i="4"/>
  <c r="J152" i="4"/>
  <c r="L152" i="4"/>
  <c r="N152" i="4"/>
  <c r="W152" i="4"/>
  <c r="X152" i="4"/>
  <c r="C159" i="4"/>
  <c r="F159" i="4"/>
  <c r="H159" i="4"/>
  <c r="J159" i="4"/>
  <c r="L159" i="4"/>
  <c r="N159" i="4"/>
  <c r="W159" i="4"/>
  <c r="X159" i="4"/>
  <c r="C160" i="4"/>
  <c r="F160" i="4"/>
  <c r="H160" i="4"/>
  <c r="J160" i="4"/>
  <c r="L160" i="4"/>
  <c r="N160" i="4"/>
  <c r="W160" i="4"/>
  <c r="X160" i="4"/>
  <c r="C161" i="4"/>
  <c r="F161" i="4"/>
  <c r="H161" i="4"/>
  <c r="J161" i="4"/>
  <c r="L161" i="4"/>
  <c r="N161" i="4"/>
  <c r="W161" i="4"/>
  <c r="X161" i="4"/>
  <c r="C162" i="4"/>
  <c r="F162" i="4"/>
  <c r="H162" i="4"/>
  <c r="J162" i="4"/>
  <c r="L162" i="4"/>
  <c r="N162" i="4"/>
  <c r="W162" i="4"/>
  <c r="X162" i="4"/>
  <c r="C163" i="4"/>
  <c r="F163" i="4"/>
  <c r="H163" i="4"/>
  <c r="J163" i="4"/>
  <c r="L163" i="4"/>
  <c r="N163" i="4"/>
  <c r="W163" i="4"/>
  <c r="X163" i="4"/>
  <c r="C164" i="4"/>
  <c r="F164" i="4"/>
  <c r="H164" i="4"/>
  <c r="J164" i="4"/>
  <c r="L164" i="4"/>
  <c r="N164" i="4"/>
  <c r="W164" i="4"/>
  <c r="X164" i="4"/>
  <c r="C165" i="4"/>
  <c r="F165" i="4"/>
  <c r="H165" i="4"/>
  <c r="J165" i="4"/>
  <c r="L165" i="4"/>
  <c r="N165" i="4"/>
  <c r="W165" i="4"/>
  <c r="X165" i="4"/>
  <c r="C166" i="4"/>
  <c r="F166" i="4"/>
  <c r="H166" i="4"/>
  <c r="J166" i="4"/>
  <c r="L166" i="4"/>
  <c r="N166" i="4"/>
  <c r="W166" i="4"/>
  <c r="X166" i="4"/>
  <c r="C167" i="4"/>
  <c r="F167" i="4"/>
  <c r="H167" i="4"/>
  <c r="J167" i="4"/>
  <c r="L167" i="4"/>
  <c r="N167" i="4"/>
  <c r="W167" i="4"/>
  <c r="X167" i="4"/>
  <c r="C168" i="4"/>
  <c r="F168" i="4"/>
  <c r="H168" i="4"/>
  <c r="J168" i="4"/>
  <c r="L168" i="4"/>
  <c r="N168" i="4"/>
  <c r="W168" i="4"/>
  <c r="X168" i="4"/>
  <c r="C169" i="4"/>
  <c r="F169" i="4"/>
  <c r="H169" i="4"/>
  <c r="J169" i="4"/>
  <c r="L169" i="4"/>
  <c r="N169" i="4"/>
  <c r="W169" i="4"/>
  <c r="X169" i="4"/>
  <c r="C170" i="4"/>
  <c r="F170" i="4"/>
  <c r="H170" i="4"/>
  <c r="J170" i="4"/>
  <c r="L170" i="4"/>
  <c r="N170" i="4"/>
  <c r="W170" i="4"/>
  <c r="X170" i="4"/>
  <c r="C171" i="4"/>
  <c r="F171" i="4"/>
  <c r="H171" i="4"/>
  <c r="J171" i="4"/>
  <c r="L171" i="4"/>
  <c r="N171" i="4"/>
  <c r="W171" i="4"/>
  <c r="X171" i="4"/>
  <c r="C172" i="4"/>
  <c r="F172" i="4"/>
  <c r="H172" i="4"/>
  <c r="J172" i="4"/>
  <c r="L172" i="4"/>
  <c r="N172" i="4"/>
  <c r="W172" i="4"/>
  <c r="X172" i="4"/>
  <c r="C173" i="4"/>
  <c r="F173" i="4"/>
  <c r="H173" i="4"/>
  <c r="J173" i="4"/>
  <c r="L173" i="4"/>
  <c r="N173" i="4"/>
  <c r="W173" i="4"/>
  <c r="X173" i="4"/>
  <c r="C174" i="4"/>
  <c r="F174" i="4"/>
  <c r="H174" i="4"/>
  <c r="J174" i="4"/>
  <c r="L174" i="4"/>
  <c r="N174" i="4"/>
  <c r="W174" i="4"/>
  <c r="X174" i="4"/>
  <c r="C175" i="4"/>
  <c r="F175" i="4"/>
  <c r="H175" i="4"/>
  <c r="J175" i="4"/>
  <c r="L175" i="4"/>
  <c r="N175" i="4"/>
  <c r="W175" i="4"/>
  <c r="X175" i="4"/>
  <c r="C176" i="4"/>
  <c r="F176" i="4"/>
  <c r="H176" i="4"/>
  <c r="J176" i="4"/>
  <c r="L176" i="4"/>
  <c r="N176" i="4"/>
  <c r="W176" i="4"/>
  <c r="X176" i="4"/>
  <c r="C177" i="4"/>
  <c r="F177" i="4"/>
  <c r="H177" i="4"/>
  <c r="J177" i="4"/>
  <c r="L177" i="4"/>
  <c r="N177" i="4"/>
  <c r="W177" i="4"/>
  <c r="X177" i="4"/>
  <c r="C184" i="4"/>
  <c r="F184" i="4"/>
  <c r="H184" i="4"/>
  <c r="J184" i="4"/>
  <c r="L184" i="4"/>
  <c r="N184" i="4"/>
  <c r="W184" i="4"/>
  <c r="X184" i="4"/>
  <c r="C185" i="4"/>
  <c r="F185" i="4"/>
  <c r="H185" i="4"/>
  <c r="J185" i="4"/>
  <c r="L185" i="4"/>
  <c r="N185" i="4"/>
  <c r="W185" i="4"/>
  <c r="X185" i="4"/>
  <c r="C186" i="4"/>
  <c r="F186" i="4"/>
  <c r="H186" i="4"/>
  <c r="J186" i="4"/>
  <c r="L186" i="4"/>
  <c r="N186" i="4"/>
  <c r="W186" i="4"/>
  <c r="X186" i="4"/>
  <c r="C187" i="4"/>
  <c r="F187" i="4"/>
  <c r="H187" i="4"/>
  <c r="J187" i="4"/>
  <c r="L187" i="4"/>
  <c r="N187" i="4"/>
  <c r="W187" i="4"/>
  <c r="X187" i="4"/>
  <c r="C188" i="4"/>
  <c r="F188" i="4"/>
  <c r="H188" i="4"/>
  <c r="J188" i="4"/>
  <c r="L188" i="4"/>
  <c r="N188" i="4"/>
  <c r="W188" i="4"/>
  <c r="X188" i="4"/>
  <c r="C189" i="4"/>
  <c r="F189" i="4"/>
  <c r="H189" i="4"/>
  <c r="J189" i="4"/>
  <c r="L189" i="4"/>
  <c r="N189" i="4"/>
  <c r="W189" i="4"/>
  <c r="X189" i="4"/>
  <c r="C190" i="4"/>
  <c r="F190" i="4"/>
  <c r="H190" i="4"/>
  <c r="J190" i="4"/>
  <c r="L190" i="4"/>
  <c r="N190" i="4"/>
  <c r="W190" i="4"/>
  <c r="X190" i="4"/>
  <c r="C191" i="4"/>
  <c r="F191" i="4"/>
  <c r="H191" i="4"/>
  <c r="J191" i="4"/>
  <c r="L191" i="4"/>
  <c r="N191" i="4"/>
  <c r="W191" i="4"/>
  <c r="X191" i="4"/>
  <c r="C192" i="4"/>
  <c r="F192" i="4"/>
  <c r="H192" i="4"/>
  <c r="J192" i="4"/>
  <c r="L192" i="4"/>
  <c r="N192" i="4"/>
  <c r="W192" i="4"/>
  <c r="X192" i="4"/>
  <c r="C193" i="4"/>
  <c r="F193" i="4"/>
  <c r="H193" i="4"/>
  <c r="J193" i="4"/>
  <c r="L193" i="4"/>
  <c r="N193" i="4"/>
  <c r="W193" i="4"/>
  <c r="X193" i="4"/>
  <c r="C194" i="4"/>
  <c r="F194" i="4"/>
  <c r="H194" i="4"/>
  <c r="J194" i="4"/>
  <c r="L194" i="4"/>
  <c r="N194" i="4"/>
  <c r="W194" i="4"/>
  <c r="X194" i="4"/>
  <c r="C195" i="4"/>
  <c r="F195" i="4"/>
  <c r="H195" i="4"/>
  <c r="J195" i="4"/>
  <c r="L195" i="4"/>
  <c r="N195" i="4"/>
  <c r="W195" i="4"/>
  <c r="X195" i="4"/>
  <c r="C196" i="4"/>
  <c r="F196" i="4"/>
  <c r="H196" i="4"/>
  <c r="J196" i="4"/>
  <c r="L196" i="4"/>
  <c r="N196" i="4"/>
  <c r="W196" i="4"/>
  <c r="X196" i="4"/>
  <c r="C197" i="4"/>
  <c r="F197" i="4"/>
  <c r="H197" i="4"/>
  <c r="J197" i="4"/>
  <c r="L197" i="4"/>
  <c r="N197" i="4"/>
  <c r="W197" i="4"/>
  <c r="X197" i="4"/>
  <c r="C198" i="4"/>
  <c r="F198" i="4"/>
  <c r="H198" i="4"/>
  <c r="J198" i="4"/>
  <c r="L198" i="4"/>
  <c r="N198" i="4"/>
  <c r="W198" i="4"/>
  <c r="X198" i="4"/>
  <c r="C199" i="4"/>
  <c r="F199" i="4"/>
  <c r="H199" i="4"/>
  <c r="J199" i="4"/>
  <c r="L199" i="4"/>
  <c r="N199" i="4"/>
  <c r="W199" i="4"/>
  <c r="X199" i="4"/>
  <c r="C200" i="4"/>
  <c r="F200" i="4"/>
  <c r="H200" i="4"/>
  <c r="J200" i="4"/>
  <c r="L200" i="4"/>
  <c r="N200" i="4"/>
  <c r="W200" i="4"/>
  <c r="X200" i="4"/>
  <c r="C201" i="4"/>
  <c r="F201" i="4"/>
  <c r="H201" i="4"/>
  <c r="J201" i="4"/>
  <c r="L201" i="4"/>
  <c r="N201" i="4"/>
  <c r="W201" i="4"/>
  <c r="X201" i="4"/>
  <c r="C202" i="4"/>
  <c r="F202" i="4"/>
  <c r="H202" i="4"/>
  <c r="J202" i="4"/>
  <c r="L202" i="4"/>
  <c r="N202" i="4"/>
  <c r="W202" i="4"/>
  <c r="X202" i="4"/>
  <c r="C209" i="4"/>
  <c r="F209" i="4"/>
  <c r="H209" i="4"/>
  <c r="J209" i="4"/>
  <c r="L209" i="4"/>
  <c r="N209" i="4"/>
  <c r="W209" i="4"/>
  <c r="X209" i="4"/>
  <c r="C210" i="4"/>
  <c r="F210" i="4"/>
  <c r="H210" i="4"/>
  <c r="J210" i="4"/>
  <c r="L210" i="4"/>
  <c r="N210" i="4"/>
  <c r="W210" i="4"/>
  <c r="X210" i="4"/>
  <c r="C211" i="4"/>
  <c r="F211" i="4"/>
  <c r="H211" i="4"/>
  <c r="J211" i="4"/>
  <c r="L211" i="4"/>
  <c r="N211" i="4"/>
  <c r="W211" i="4"/>
  <c r="X211" i="4"/>
  <c r="C212" i="4"/>
  <c r="F212" i="4"/>
  <c r="H212" i="4"/>
  <c r="J212" i="4"/>
  <c r="L212" i="4"/>
  <c r="N212" i="4"/>
  <c r="W212" i="4"/>
  <c r="X212" i="4"/>
  <c r="C213" i="4"/>
  <c r="F213" i="4"/>
  <c r="H213" i="4"/>
  <c r="J213" i="4"/>
  <c r="L213" i="4"/>
  <c r="N213" i="4"/>
  <c r="W213" i="4"/>
  <c r="X213" i="4"/>
  <c r="C214" i="4"/>
  <c r="F214" i="4"/>
  <c r="H214" i="4"/>
  <c r="J214" i="4"/>
  <c r="L214" i="4"/>
  <c r="N214" i="4"/>
  <c r="W214" i="4"/>
  <c r="X214" i="4"/>
  <c r="C215" i="4"/>
  <c r="F215" i="4"/>
  <c r="H215" i="4"/>
  <c r="J215" i="4"/>
  <c r="L215" i="4"/>
  <c r="N215" i="4"/>
  <c r="W215" i="4"/>
  <c r="X215" i="4"/>
  <c r="C216" i="4"/>
  <c r="F216" i="4"/>
  <c r="H216" i="4"/>
  <c r="J216" i="4"/>
  <c r="L216" i="4"/>
  <c r="N216" i="4"/>
  <c r="W216" i="4"/>
  <c r="X216" i="4"/>
  <c r="C217" i="4"/>
  <c r="F217" i="4"/>
  <c r="H217" i="4"/>
  <c r="J217" i="4"/>
  <c r="L217" i="4"/>
  <c r="N217" i="4"/>
  <c r="W217" i="4"/>
  <c r="X217" i="4"/>
  <c r="C218" i="4"/>
  <c r="F218" i="4"/>
  <c r="H218" i="4"/>
  <c r="J218" i="4"/>
  <c r="L218" i="4"/>
  <c r="N218" i="4"/>
  <c r="W218" i="4"/>
  <c r="X218" i="4"/>
  <c r="C219" i="4"/>
  <c r="F219" i="4"/>
  <c r="H219" i="4"/>
  <c r="J219" i="4"/>
  <c r="L219" i="4"/>
  <c r="N219" i="4"/>
  <c r="W219" i="4"/>
  <c r="X219" i="4"/>
  <c r="C220" i="4"/>
  <c r="F220" i="4"/>
  <c r="H220" i="4"/>
  <c r="J220" i="4"/>
  <c r="L220" i="4"/>
  <c r="N220" i="4"/>
  <c r="W220" i="4"/>
  <c r="X220" i="4"/>
  <c r="C221" i="4"/>
  <c r="F221" i="4"/>
  <c r="H221" i="4"/>
  <c r="J221" i="4"/>
  <c r="L221" i="4"/>
  <c r="N221" i="4"/>
  <c r="W221" i="4"/>
  <c r="X221" i="4"/>
  <c r="C222" i="4"/>
  <c r="F222" i="4"/>
  <c r="H222" i="4"/>
  <c r="J222" i="4"/>
  <c r="L222" i="4"/>
  <c r="N222" i="4"/>
  <c r="W222" i="4"/>
  <c r="X222" i="4"/>
  <c r="C223" i="4"/>
  <c r="F223" i="4"/>
  <c r="H223" i="4"/>
  <c r="J223" i="4"/>
  <c r="L223" i="4"/>
  <c r="N223" i="4"/>
  <c r="W223" i="4"/>
  <c r="X223" i="4"/>
  <c r="C224" i="4"/>
  <c r="F224" i="4"/>
  <c r="H224" i="4"/>
  <c r="J224" i="4"/>
  <c r="L224" i="4"/>
  <c r="N224" i="4"/>
  <c r="W224" i="4"/>
  <c r="X224" i="4"/>
  <c r="C225" i="4"/>
  <c r="F225" i="4"/>
  <c r="H225" i="4"/>
  <c r="J225" i="4"/>
  <c r="L225" i="4"/>
  <c r="N225" i="4"/>
  <c r="W225" i="4"/>
  <c r="X225" i="4"/>
  <c r="C226" i="4"/>
  <c r="F226" i="4"/>
  <c r="H226" i="4"/>
  <c r="J226" i="4"/>
  <c r="L226" i="4"/>
  <c r="N226" i="4"/>
  <c r="W226" i="4"/>
  <c r="X226" i="4"/>
  <c r="C227" i="4"/>
  <c r="F227" i="4"/>
  <c r="H227" i="4"/>
  <c r="J227" i="4"/>
  <c r="L227" i="4"/>
  <c r="N227" i="4"/>
  <c r="W227" i="4"/>
  <c r="X227" i="4"/>
  <c r="C234" i="4"/>
  <c r="F234" i="4"/>
  <c r="H234" i="4"/>
  <c r="J234" i="4"/>
  <c r="L234" i="4"/>
  <c r="N234" i="4"/>
  <c r="W234" i="4"/>
  <c r="X234" i="4"/>
  <c r="C235" i="4"/>
  <c r="F235" i="4"/>
  <c r="H235" i="4"/>
  <c r="J235" i="4"/>
  <c r="L235" i="4"/>
  <c r="N235" i="4"/>
  <c r="W235" i="4"/>
  <c r="X235" i="4"/>
  <c r="C236" i="4"/>
  <c r="F236" i="4"/>
  <c r="H236" i="4"/>
  <c r="J236" i="4"/>
  <c r="L236" i="4"/>
  <c r="N236" i="4"/>
  <c r="W236" i="4"/>
  <c r="X236" i="4"/>
  <c r="C237" i="4"/>
  <c r="F237" i="4"/>
  <c r="H237" i="4"/>
  <c r="J237" i="4"/>
  <c r="L237" i="4"/>
  <c r="N237" i="4"/>
  <c r="W237" i="4"/>
  <c r="X237" i="4"/>
  <c r="C238" i="4"/>
  <c r="F238" i="4"/>
  <c r="H238" i="4"/>
  <c r="J238" i="4"/>
  <c r="L238" i="4"/>
  <c r="N238" i="4"/>
  <c r="W238" i="4"/>
  <c r="X238" i="4"/>
  <c r="C239" i="4"/>
  <c r="F239" i="4"/>
  <c r="H239" i="4"/>
  <c r="J239" i="4"/>
  <c r="L239" i="4"/>
  <c r="N239" i="4"/>
  <c r="W239" i="4"/>
  <c r="X239" i="4"/>
  <c r="C240" i="4"/>
  <c r="F240" i="4"/>
  <c r="H240" i="4"/>
  <c r="J240" i="4"/>
  <c r="L240" i="4"/>
  <c r="N240" i="4"/>
  <c r="W240" i="4"/>
  <c r="X240" i="4"/>
  <c r="C241" i="4"/>
  <c r="F241" i="4"/>
  <c r="H241" i="4"/>
  <c r="J241" i="4"/>
  <c r="L241" i="4"/>
  <c r="N241" i="4"/>
  <c r="W241" i="4"/>
  <c r="X241" i="4"/>
  <c r="C242" i="4"/>
  <c r="F242" i="4"/>
  <c r="H242" i="4"/>
  <c r="J242" i="4"/>
  <c r="L242" i="4"/>
  <c r="N242" i="4"/>
  <c r="W242" i="4"/>
  <c r="X242" i="4"/>
  <c r="C243" i="4"/>
  <c r="F243" i="4"/>
  <c r="H243" i="4"/>
  <c r="J243" i="4"/>
  <c r="L243" i="4"/>
  <c r="N243" i="4"/>
  <c r="W243" i="4"/>
  <c r="X243" i="4"/>
  <c r="C244" i="4"/>
  <c r="F244" i="4"/>
  <c r="H244" i="4"/>
  <c r="J244" i="4"/>
  <c r="L244" i="4"/>
  <c r="N244" i="4"/>
  <c r="W244" i="4"/>
  <c r="X244" i="4"/>
  <c r="C245" i="4"/>
  <c r="F245" i="4"/>
  <c r="H245" i="4"/>
  <c r="J245" i="4"/>
  <c r="L245" i="4"/>
  <c r="N245" i="4"/>
  <c r="W245" i="4"/>
  <c r="X245" i="4"/>
  <c r="C246" i="4"/>
  <c r="F246" i="4"/>
  <c r="H246" i="4"/>
  <c r="J246" i="4"/>
  <c r="L246" i="4"/>
  <c r="N246" i="4"/>
  <c r="W246" i="4"/>
  <c r="X246" i="4"/>
  <c r="C247" i="4"/>
  <c r="F247" i="4"/>
  <c r="H247" i="4"/>
  <c r="J247" i="4"/>
  <c r="L247" i="4"/>
  <c r="N247" i="4"/>
  <c r="W247" i="4"/>
  <c r="X247" i="4"/>
  <c r="C248" i="4"/>
  <c r="F248" i="4"/>
  <c r="H248" i="4"/>
  <c r="J248" i="4"/>
  <c r="L248" i="4"/>
  <c r="N248" i="4"/>
  <c r="W248" i="4"/>
  <c r="X248" i="4"/>
  <c r="C249" i="4"/>
  <c r="F249" i="4"/>
  <c r="H249" i="4"/>
  <c r="J249" i="4"/>
  <c r="L249" i="4"/>
  <c r="N249" i="4"/>
  <c r="W249" i="4"/>
  <c r="X249" i="4"/>
  <c r="C250" i="4"/>
  <c r="F250" i="4"/>
  <c r="H250" i="4"/>
  <c r="J250" i="4"/>
  <c r="L250" i="4"/>
  <c r="N250" i="4"/>
  <c r="W250" i="4"/>
  <c r="X250" i="4"/>
  <c r="C251" i="4"/>
  <c r="F251" i="4"/>
  <c r="H251" i="4"/>
  <c r="J251" i="4"/>
  <c r="L251" i="4"/>
  <c r="N251" i="4"/>
  <c r="W251" i="4"/>
  <c r="X251" i="4"/>
  <c r="C252" i="4"/>
  <c r="F252" i="4"/>
  <c r="H252" i="4"/>
  <c r="J252" i="4"/>
  <c r="L252" i="4"/>
  <c r="N252" i="4"/>
  <c r="W252" i="4"/>
  <c r="X252" i="4"/>
</calcChain>
</file>

<file path=xl/sharedStrings.xml><?xml version="1.0" encoding="utf-8"?>
<sst xmlns="http://schemas.openxmlformats.org/spreadsheetml/2006/main" count="653" uniqueCount="302">
  <si>
    <t xml:space="preserve">PROYECCION DE LA POBLACION TOTAL DE BOLIVIA 2012 A 2062                         </t>
  </si>
  <si>
    <t>Exponential</t>
  </si>
  <si>
    <t>Calendar year data</t>
  </si>
  <si>
    <t xml:space="preserve">growth </t>
  </si>
  <si>
    <t>Growth</t>
  </si>
  <si>
    <t>Midyear</t>
  </si>
  <si>
    <t>rate</t>
  </si>
  <si>
    <t>Net international</t>
  </si>
  <si>
    <t>Net internal</t>
  </si>
  <si>
    <t>Total net</t>
  </si>
  <si>
    <t>Year</t>
  </si>
  <si>
    <t>population</t>
  </si>
  <si>
    <t>(%)</t>
  </si>
  <si>
    <t>Births</t>
  </si>
  <si>
    <t>CBR</t>
  </si>
  <si>
    <t>Deaths</t>
  </si>
  <si>
    <t>CDR</t>
  </si>
  <si>
    <t>Migrants</t>
  </si>
  <si>
    <t>Rate</t>
  </si>
  <si>
    <t>24.44</t>
  </si>
  <si>
    <t>6.70</t>
  </si>
  <si>
    <t>-2.68</t>
  </si>
  <si>
    <t>0.00</t>
  </si>
  <si>
    <t>24.03</t>
  </si>
  <si>
    <t>6.53</t>
  </si>
  <si>
    <t>-2.52</t>
  </si>
  <si>
    <t>23.61</t>
  </si>
  <si>
    <t>6.37</t>
  </si>
  <si>
    <t>-2.36</t>
  </si>
  <si>
    <t>23.19</t>
  </si>
  <si>
    <t>6.23</t>
  </si>
  <si>
    <t>-2.21</t>
  </si>
  <si>
    <t>22.77</t>
  </si>
  <si>
    <t>6.10</t>
  </si>
  <si>
    <t>-2.06</t>
  </si>
  <si>
    <t>22.34</t>
  </si>
  <si>
    <t>5.98</t>
  </si>
  <si>
    <t>-1.92</t>
  </si>
  <si>
    <t>22.01</t>
  </si>
  <si>
    <t>5.89</t>
  </si>
  <si>
    <t>-1.78</t>
  </si>
  <si>
    <t>21.67</t>
  </si>
  <si>
    <t>5.81</t>
  </si>
  <si>
    <t>-1.64</t>
  </si>
  <si>
    <t>21.34</t>
  </si>
  <si>
    <t>5.74</t>
  </si>
  <si>
    <t>-1.51</t>
  </si>
  <si>
    <t>21.00</t>
  </si>
  <si>
    <t>5.67</t>
  </si>
  <si>
    <t>-1.44</t>
  </si>
  <si>
    <t>20.67</t>
  </si>
  <si>
    <t>5.61</t>
  </si>
  <si>
    <t>-1.37</t>
  </si>
  <si>
    <t>20.41</t>
  </si>
  <si>
    <t>5.56</t>
  </si>
  <si>
    <t>-1.31</t>
  </si>
  <si>
    <t>20.16</t>
  </si>
  <si>
    <t>5.51</t>
  </si>
  <si>
    <t>-1.25</t>
  </si>
  <si>
    <t>19.90</t>
  </si>
  <si>
    <t>5.47</t>
  </si>
  <si>
    <t>-1.18</t>
  </si>
  <si>
    <t>19.64</t>
  </si>
  <si>
    <t>5.44</t>
  </si>
  <si>
    <t>-1.12</t>
  </si>
  <si>
    <t>19.37</t>
  </si>
  <si>
    <t>5.41</t>
  </si>
  <si>
    <t>-1.07</t>
  </si>
  <si>
    <t>19.17</t>
  </si>
  <si>
    <t>5.39</t>
  </si>
  <si>
    <t>-1.01</t>
  </si>
  <si>
    <t>18.97</t>
  </si>
  <si>
    <t>5.37</t>
  </si>
  <si>
    <t>-0.95</t>
  </si>
  <si>
    <t>18.76</t>
  </si>
  <si>
    <t>5.36</t>
  </si>
  <si>
    <t>-0.90</t>
  </si>
  <si>
    <t>Expectation of life at birth</t>
  </si>
  <si>
    <t>Infant mortality rate</t>
  </si>
  <si>
    <t>Total</t>
  </si>
  <si>
    <t>Female -</t>
  </si>
  <si>
    <t>Male/</t>
  </si>
  <si>
    <t>Both</t>
  </si>
  <si>
    <t>Fertility</t>
  </si>
  <si>
    <t>male</t>
  </si>
  <si>
    <t>female</t>
  </si>
  <si>
    <t>sexes</t>
  </si>
  <si>
    <t>Male</t>
  </si>
  <si>
    <t>Female</t>
  </si>
  <si>
    <t>rate (5)</t>
  </si>
  <si>
    <t>rate (1)</t>
  </si>
  <si>
    <t>e0</t>
  </si>
  <si>
    <t>IMR</t>
  </si>
  <si>
    <t>69.23</t>
  </si>
  <si>
    <t>66.34</t>
  </si>
  <si>
    <t>72.24</t>
  </si>
  <si>
    <t>41.21</t>
  </si>
  <si>
    <t>44.59</t>
  </si>
  <si>
    <t>37.70</t>
  </si>
  <si>
    <t>69.94</t>
  </si>
  <si>
    <t>66.95</t>
  </si>
  <si>
    <t>73.06</t>
  </si>
  <si>
    <t>38.75</t>
  </si>
  <si>
    <t>42.30</t>
  </si>
  <si>
    <t>35.06</t>
  </si>
  <si>
    <t>70.62</t>
  </si>
  <si>
    <t>67.52</t>
  </si>
  <si>
    <t>73.84</t>
  </si>
  <si>
    <t>36.46</t>
  </si>
  <si>
    <t>40.16</t>
  </si>
  <si>
    <t>32.61</t>
  </si>
  <si>
    <t>71.26</t>
  </si>
  <si>
    <t>68.07</t>
  </si>
  <si>
    <t>74.58</t>
  </si>
  <si>
    <t>34.31</t>
  </si>
  <si>
    <t>38.13</t>
  </si>
  <si>
    <t>30.34</t>
  </si>
  <si>
    <t>71.88</t>
  </si>
  <si>
    <t>68.61</t>
  </si>
  <si>
    <t>75.28</t>
  </si>
  <si>
    <t>32.29</t>
  </si>
  <si>
    <t>36.19</t>
  </si>
  <si>
    <t>28.23</t>
  </si>
  <si>
    <t>72.47</t>
  </si>
  <si>
    <t>69.12</t>
  </si>
  <si>
    <t>75.94</t>
  </si>
  <si>
    <t>30.39</t>
  </si>
  <si>
    <t>34.35</t>
  </si>
  <si>
    <t>26.27</t>
  </si>
  <si>
    <t>72.98</t>
  </si>
  <si>
    <t>69.59</t>
  </si>
  <si>
    <t>76.50</t>
  </si>
  <si>
    <t>28.81</t>
  </si>
  <si>
    <t>32.77</t>
  </si>
  <si>
    <t>24.69</t>
  </si>
  <si>
    <t>73.47</t>
  </si>
  <si>
    <t>70.04</t>
  </si>
  <si>
    <t>77.03</t>
  </si>
  <si>
    <t>27.29</t>
  </si>
  <si>
    <t>31.22</t>
  </si>
  <si>
    <t>23.20</t>
  </si>
  <si>
    <t>73.94</t>
  </si>
  <si>
    <t>70.48</t>
  </si>
  <si>
    <t>77.54</t>
  </si>
  <si>
    <t>25.87</t>
  </si>
  <si>
    <t>29.77</t>
  </si>
  <si>
    <t>21.82</t>
  </si>
  <si>
    <t>74.40</t>
  </si>
  <si>
    <t>70.90</t>
  </si>
  <si>
    <t>78.04</t>
  </si>
  <si>
    <t>24.53</t>
  </si>
  <si>
    <t>28.38</t>
  </si>
  <si>
    <t>20.53</t>
  </si>
  <si>
    <t>74.84</t>
  </si>
  <si>
    <t>71.32</t>
  </si>
  <si>
    <t>78.51</t>
  </si>
  <si>
    <t>23.27</t>
  </si>
  <si>
    <t>27.09</t>
  </si>
  <si>
    <t>19.30</t>
  </si>
  <si>
    <t>75.26</t>
  </si>
  <si>
    <t>71.71</t>
  </si>
  <si>
    <t>78.96</t>
  </si>
  <si>
    <t>22.05</t>
  </si>
  <si>
    <t>25.82</t>
  </si>
  <si>
    <t>18.13</t>
  </si>
  <si>
    <t>75.67</t>
  </si>
  <si>
    <t>72.08</t>
  </si>
  <si>
    <t>79.39</t>
  </si>
  <si>
    <t>20.94</t>
  </si>
  <si>
    <t>24.66</t>
  </si>
  <si>
    <t>17.07</t>
  </si>
  <si>
    <t>76.06</t>
  </si>
  <si>
    <t>72.45</t>
  </si>
  <si>
    <t>79.81</t>
  </si>
  <si>
    <t>19.88</t>
  </si>
  <si>
    <t>23.53</t>
  </si>
  <si>
    <t>16.08</t>
  </si>
  <si>
    <t>76.44</t>
  </si>
  <si>
    <t>72.81</t>
  </si>
  <si>
    <t>80.21</t>
  </si>
  <si>
    <t>18.85</t>
  </si>
  <si>
    <t>22.44</t>
  </si>
  <si>
    <t>15.12</t>
  </si>
  <si>
    <t>76.81</t>
  </si>
  <si>
    <t>73.16</t>
  </si>
  <si>
    <t>80.60</t>
  </si>
  <si>
    <t>17.91</t>
  </si>
  <si>
    <t>21.41</t>
  </si>
  <si>
    <t>14.26</t>
  </si>
  <si>
    <t>77.14</t>
  </si>
  <si>
    <t>73.48</t>
  </si>
  <si>
    <t>80.94</t>
  </si>
  <si>
    <t>20.51</t>
  </si>
  <si>
    <t>13.49</t>
  </si>
  <si>
    <t>77.46</t>
  </si>
  <si>
    <t>73.80</t>
  </si>
  <si>
    <t>81.27</t>
  </si>
  <si>
    <t>16.23</t>
  </si>
  <si>
    <t>19.59</t>
  </si>
  <si>
    <t>12.75</t>
  </si>
  <si>
    <t>77.77</t>
  </si>
  <si>
    <t>74.11</t>
  </si>
  <si>
    <t>81.59</t>
  </si>
  <si>
    <t>15.46</t>
  </si>
  <si>
    <t>12.04</t>
  </si>
  <si>
    <t>0.799</t>
  </si>
  <si>
    <t>0.803</t>
  </si>
  <si>
    <t>0.809</t>
  </si>
  <si>
    <t>0.813</t>
  </si>
  <si>
    <t>0.818</t>
  </si>
  <si>
    <t>0.822</t>
  </si>
  <si>
    <t>0.835</t>
  </si>
  <si>
    <t>0.847</t>
  </si>
  <si>
    <t>0.857</t>
  </si>
  <si>
    <t>0.853</t>
  </si>
  <si>
    <t>0.856</t>
  </si>
  <si>
    <t>0.855</t>
  </si>
  <si>
    <t>0.851</t>
  </si>
  <si>
    <t>0.844</t>
  </si>
  <si>
    <t>0.842</t>
  </si>
  <si>
    <t>0.838</t>
  </si>
  <si>
    <t>0.831</t>
  </si>
  <si>
    <t>0.642</t>
  </si>
  <si>
    <t>0.662</t>
  </si>
  <si>
    <t>0.681</t>
  </si>
  <si>
    <t>0.697</t>
  </si>
  <si>
    <t>0.711</t>
  </si>
  <si>
    <t>0.724</t>
  </si>
  <si>
    <t>0.737</t>
  </si>
  <si>
    <t>0.749</t>
  </si>
  <si>
    <t>0.760</t>
  </si>
  <si>
    <t>0.757</t>
  </si>
  <si>
    <t>0.753</t>
  </si>
  <si>
    <t>0.751</t>
  </si>
  <si>
    <t>0.746</t>
  </si>
  <si>
    <t>0.741</t>
  </si>
  <si>
    <t>0.739</t>
  </si>
  <si>
    <t>0.736</t>
  </si>
  <si>
    <t>0.732</t>
  </si>
  <si>
    <t>0.766</t>
  </si>
  <si>
    <t>0.764</t>
  </si>
  <si>
    <t>0.765</t>
  </si>
  <si>
    <t>0.767</t>
  </si>
  <si>
    <t>0.769</t>
  </si>
  <si>
    <t>0.770</t>
  </si>
  <si>
    <t>0.778</t>
  </si>
  <si>
    <t>0.786</t>
  </si>
  <si>
    <t>0.793</t>
  </si>
  <si>
    <t>0.789</t>
  </si>
  <si>
    <t>0.784</t>
  </si>
  <si>
    <t>0.788</t>
  </si>
  <si>
    <t>0.791</t>
  </si>
  <si>
    <t>0.797</t>
  </si>
  <si>
    <t>0.802</t>
  </si>
  <si>
    <t xml:space="preserve">BOLIVIA: PROYECCION DE LA POBLACION TOTAL E INDICADORES DEMOGRÁFICOS, 2012-2020                  </t>
  </si>
  <si>
    <t>Población a mitad de año</t>
  </si>
  <si>
    <t>Tasa de crecimiento exponencial (%)</t>
  </si>
  <si>
    <t>Datos por año calendario</t>
  </si>
  <si>
    <t>Tasa de crecimiento (%)</t>
  </si>
  <si>
    <t>Migrantes</t>
  </si>
  <si>
    <t>Tasa</t>
  </si>
  <si>
    <t>Nacimientos</t>
  </si>
  <si>
    <t>Tasa Bruta de Natalidad</t>
  </si>
  <si>
    <t>Defunciones</t>
  </si>
  <si>
    <t>Tasa Bruta de Mortalidad</t>
  </si>
  <si>
    <t>Esperanza de vida al nacer</t>
  </si>
  <si>
    <t>Ambos sexos</t>
  </si>
  <si>
    <t>Hombres</t>
  </si>
  <si>
    <t>Mujeres</t>
  </si>
  <si>
    <t>Tasa de Mortalidad Infantil</t>
  </si>
  <si>
    <t>Tasa Global de Fecundidad (1)</t>
  </si>
  <si>
    <t>Mujeres-Hombres e0</t>
  </si>
  <si>
    <t>Hombres/Mujeres TMI</t>
  </si>
  <si>
    <t>Migración Internacional Neta</t>
  </si>
  <si>
    <t>Migración Interna Neta</t>
  </si>
  <si>
    <t>Migración Total Neta</t>
  </si>
  <si>
    <t>Año</t>
  </si>
  <si>
    <t xml:space="preserve">CHUQUISACA: PROYECCION DE LA POBLACION TOTAL E INDICADORES DEMOGRÁFICOS, 2012-2020                  </t>
  </si>
  <si>
    <t xml:space="preserve">LA PAZ: PROYECCION DE LA POBLACION TOTAL E INDICADORES DEMOGRÁFICOS, 2012-2020                  </t>
  </si>
  <si>
    <t xml:space="preserve">COCHABAMBA: PROYECCION DE LA POBLACION TOTAL E INDICADORES DEMOGRÁFICOS, 2012-2020                  </t>
  </si>
  <si>
    <t xml:space="preserve">ORURO: PROYECCION DE LA POBLACION TOTAL E INDICADORES DEMOGRÁFICOS, 2012-2020                  </t>
  </si>
  <si>
    <t xml:space="preserve">POTOSI: PROYECCION DE LA POBLACION TOTAL E INDICADORES DEMOGRÁFICOS, 2012-2020                  </t>
  </si>
  <si>
    <t xml:space="preserve">TARIJA: PROYECCION DE LA POBLACION TOTAL E INDICADORES DEMOGRÁFICOS, 2012-2020                  </t>
  </si>
  <si>
    <t xml:space="preserve">SANTA CRUZ: PROYECCION DE LA POBLACION TOTAL E INDICADORES DEMOGRÁFICOS, 2012-2020                  </t>
  </si>
  <si>
    <t xml:space="preserve">BENI: PROYECCION DE LA POBLACION TOTAL E INDICADORES DEMOGRÁFICOS, 2012-2020                  </t>
  </si>
  <si>
    <t xml:space="preserve">PANDO: PROYECCION DE LA POBLACION TOTAL E INDICADORES DEMOGRÁFICOS, 2012-2020                  </t>
  </si>
  <si>
    <t>Fuente: Ministerio de Educación, Ministerio de Salud y Deportes, Instituto Nacional de Estadística. Estimaciones y proyecciones de población, Revisión 2020</t>
  </si>
  <si>
    <t>Cuadro N° 2.01.13</t>
  </si>
  <si>
    <t>AÑO</t>
  </si>
  <si>
    <t>POBLACIÓN A MITAD DE AÑO</t>
  </si>
  <si>
    <t>TASA DE CRECIMIENTO EXPONENCIAL 
(%)</t>
  </si>
  <si>
    <t xml:space="preserve">BOLIVIA: PROYECCIÓN DE LA POBLACIÓN TOTAL E INDICADORES DEMOGRÁFICOS, 2012 - 2022            </t>
  </si>
  <si>
    <t xml:space="preserve">Recomendación: Las proyecciones de población son elaboradas con base en información sobre los componentes demográficos (fecundidad, mortalidad y migración) investigadas en los censos y encuestas de demografía y salud. </t>
  </si>
  <si>
    <t xml:space="preserve">Cada Revisión de Proyección incorpora en el momento de su realización información más reciente sobre los componentes demográficos y/o cambios metodológicos de cálculo de proyecciones, debidamente explicitados en respectivas </t>
  </si>
  <si>
    <t>metodologías. De esta manera, se recomienda el uso de la revisión de proyección de población más reciente.</t>
  </si>
  <si>
    <t>INDICADORES DEMOGRÁFICOS</t>
  </si>
  <si>
    <t>ESPERANZA DE VIDA AL NACER 
(Años)</t>
  </si>
  <si>
    <t>TASA DE MORTALIDAD INFANTIL 
(Por 1.000)</t>
  </si>
  <si>
    <t>TASA GLOBAL DE FECUNDIDAD 
(Hijos por mujer)</t>
  </si>
  <si>
    <t>Tasa Bruta de Natalidad 
(Por 1.000)</t>
  </si>
  <si>
    <t>Tasa Bruta de Mortalidad
(Por 1.000)</t>
  </si>
  <si>
    <t>Tasa 
(Por 1.000)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</si>
</sst>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0"/>
    <numFmt numFmtId="166" formatCode="0.0"/>
    <numFmt numFmtId="167" formatCode="#,##0.0"/>
    <numFmt numFmtId="168" formatCode="0.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531A42"/>
      </left>
      <right style="thin">
        <color rgb="FF17223D"/>
      </right>
      <top style="thin">
        <color indexed="64"/>
      </top>
      <bottom/>
      <diagonal/>
    </border>
    <border>
      <left style="thin">
        <color rgb="FF531A42"/>
      </left>
      <right style="thin">
        <color rgb="FF17223D"/>
      </right>
      <top/>
      <bottom/>
      <diagonal/>
    </border>
    <border>
      <left style="thin">
        <color rgb="FF531A42"/>
      </left>
      <right style="thin">
        <color rgb="FF17223D"/>
      </right>
      <top/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531A42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531A42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531A42"/>
      </bottom>
      <diagonal/>
    </border>
    <border>
      <left style="thin">
        <color rgb="FF17223D"/>
      </left>
      <right style="thin">
        <color rgb="FF531A42"/>
      </right>
      <top/>
      <bottom style="thin">
        <color rgb="FF531A42"/>
      </bottom>
      <diagonal/>
    </border>
    <border>
      <left style="thin">
        <color rgb="FF531A42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rgb="FF531A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531A42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rgb="FF531A42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531A4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531A42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3" fontId="0" fillId="0" borderId="0" xfId="0" applyNumberFormat="1"/>
    <xf numFmtId="2" fontId="5" fillId="0" borderId="0" xfId="0" applyNumberFormat="1" applyFont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6" xfId="0" applyBorder="1" applyAlignment="1">
      <alignment horizontal="centerContinuous"/>
    </xf>
    <xf numFmtId="0" fontId="0" fillId="0" borderId="11" xfId="0" applyBorder="1" applyAlignment="1">
      <alignment horizontal="right"/>
    </xf>
    <xf numFmtId="0" fontId="0" fillId="3" borderId="0" xfId="0" applyFill="1"/>
    <xf numFmtId="0" fontId="0" fillId="3" borderId="1" xfId="0" applyFill="1" applyBorder="1" applyAlignment="1">
      <alignment horizontal="centerContinuous"/>
    </xf>
    <xf numFmtId="0" fontId="0" fillId="3" borderId="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6" xfId="0" quotePrefix="1" applyFill="1" applyBorder="1" applyAlignment="1">
      <alignment horizontal="right"/>
    </xf>
    <xf numFmtId="164" fontId="0" fillId="3" borderId="0" xfId="0" applyNumberFormat="1" applyFill="1"/>
    <xf numFmtId="1" fontId="3" fillId="3" borderId="0" xfId="0" applyNumberFormat="1" applyFont="1" applyFill="1"/>
    <xf numFmtId="1" fontId="0" fillId="3" borderId="0" xfId="0" applyNumberFormat="1" applyFill="1"/>
    <xf numFmtId="0" fontId="0" fillId="0" borderId="0" xfId="0" applyAlignment="1">
      <alignment horizontal="right"/>
    </xf>
    <xf numFmtId="2" fontId="5" fillId="0" borderId="0" xfId="0" applyNumberFormat="1" applyFont="1" applyAlignment="1">
      <alignment horizontal="right"/>
    </xf>
    <xf numFmtId="0" fontId="4" fillId="0" borderId="0" xfId="0" applyFont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12" xfId="0" applyBorder="1"/>
    <xf numFmtId="164" fontId="0" fillId="0" borderId="12" xfId="0" applyNumberFormat="1" applyBorder="1"/>
    <xf numFmtId="3" fontId="0" fillId="0" borderId="12" xfId="0" applyNumberFormat="1" applyBorder="1"/>
    <xf numFmtId="2" fontId="5" fillId="0" borderId="12" xfId="0" applyNumberFormat="1" applyFont="1" applyBorder="1"/>
    <xf numFmtId="2" fontId="5" fillId="0" borderId="12" xfId="0" applyNumberFormat="1" applyFont="1" applyBorder="1" applyAlignment="1">
      <alignment horizontal="right"/>
    </xf>
    <xf numFmtId="2" fontId="0" fillId="0" borderId="12" xfId="0" applyNumberFormat="1" applyBorder="1"/>
    <xf numFmtId="0" fontId="4" fillId="0" borderId="8" xfId="0" applyFont="1" applyBorder="1" applyAlignment="1">
      <alignment horizontal="right"/>
    </xf>
    <xf numFmtId="0" fontId="6" fillId="4" borderId="0" xfId="0" applyFont="1" applyFill="1"/>
    <xf numFmtId="164" fontId="6" fillId="4" borderId="0" xfId="0" applyNumberFormat="1" applyFont="1" applyFill="1"/>
    <xf numFmtId="164" fontId="6" fillId="4" borderId="12" xfId="0" applyNumberFormat="1" applyFont="1" applyFill="1" applyBorder="1"/>
    <xf numFmtId="0" fontId="7" fillId="2" borderId="0" xfId="0" applyFont="1" applyFill="1"/>
    <xf numFmtId="0" fontId="7" fillId="2" borderId="0" xfId="0" applyFont="1" applyFill="1" applyAlignment="1" applyProtection="1">
      <alignment horizontal="left"/>
    </xf>
    <xf numFmtId="0" fontId="8" fillId="5" borderId="0" xfId="0" applyFont="1" applyFill="1"/>
    <xf numFmtId="1" fontId="8" fillId="5" borderId="13" xfId="0" applyNumberFormat="1" applyFont="1" applyFill="1" applyBorder="1" applyAlignment="1">
      <alignment horizontal="left" indent="3"/>
    </xf>
    <xf numFmtId="1" fontId="8" fillId="5" borderId="14" xfId="0" applyNumberFormat="1" applyFont="1" applyFill="1" applyBorder="1" applyAlignment="1">
      <alignment horizontal="left" indent="3"/>
    </xf>
    <xf numFmtId="1" fontId="8" fillId="5" borderId="15" xfId="0" applyNumberFormat="1" applyFont="1" applyFill="1" applyBorder="1" applyAlignment="1">
      <alignment horizontal="left" indent="3"/>
    </xf>
    <xf numFmtId="3" fontId="8" fillId="5" borderId="16" xfId="1" applyNumberFormat="1" applyFont="1" applyFill="1" applyBorder="1"/>
    <xf numFmtId="4" fontId="8" fillId="5" borderId="16" xfId="1" applyNumberFormat="1" applyFont="1" applyFill="1" applyBorder="1"/>
    <xf numFmtId="167" fontId="8" fillId="5" borderId="16" xfId="1" applyNumberFormat="1" applyFont="1" applyFill="1" applyBorder="1"/>
    <xf numFmtId="4" fontId="8" fillId="5" borderId="17" xfId="1" applyNumberFormat="1" applyFont="1" applyFill="1" applyBorder="1"/>
    <xf numFmtId="3" fontId="8" fillId="5" borderId="18" xfId="1" applyNumberFormat="1" applyFont="1" applyFill="1" applyBorder="1"/>
    <xf numFmtId="4" fontId="8" fillId="5" borderId="18" xfId="1" applyNumberFormat="1" applyFont="1" applyFill="1" applyBorder="1"/>
    <xf numFmtId="167" fontId="8" fillId="5" borderId="18" xfId="1" applyNumberFormat="1" applyFont="1" applyFill="1" applyBorder="1"/>
    <xf numFmtId="4" fontId="8" fillId="5" borderId="19" xfId="1" applyNumberFormat="1" applyFont="1" applyFill="1" applyBorder="1"/>
    <xf numFmtId="3" fontId="8" fillId="5" borderId="20" xfId="1" applyNumberFormat="1" applyFont="1" applyFill="1" applyBorder="1"/>
    <xf numFmtId="4" fontId="8" fillId="5" borderId="20" xfId="1" applyNumberFormat="1" applyFont="1" applyFill="1" applyBorder="1"/>
    <xf numFmtId="167" fontId="8" fillId="5" borderId="20" xfId="1" applyNumberFormat="1" applyFont="1" applyFill="1" applyBorder="1"/>
    <xf numFmtId="4" fontId="8" fillId="5" borderId="21" xfId="1" applyNumberFormat="1" applyFont="1" applyFill="1" applyBorder="1"/>
    <xf numFmtId="0" fontId="1" fillId="5" borderId="0" xfId="0" applyFont="1" applyFill="1"/>
    <xf numFmtId="0" fontId="1" fillId="5" borderId="0" xfId="0" applyFont="1" applyFill="1" applyAlignment="1">
      <alignment horizontal="right"/>
    </xf>
    <xf numFmtId="0" fontId="2" fillId="5" borderId="0" xfId="0" applyFont="1" applyFill="1"/>
    <xf numFmtId="0" fontId="11" fillId="5" borderId="0" xfId="0" applyFont="1" applyFill="1"/>
    <xf numFmtId="164" fontId="1" fillId="5" borderId="0" xfId="0" applyNumberFormat="1" applyFont="1" applyFill="1"/>
    <xf numFmtId="2" fontId="1" fillId="5" borderId="0" xfId="0" applyNumberFormat="1" applyFont="1" applyFill="1"/>
    <xf numFmtId="166" fontId="1" fillId="5" borderId="0" xfId="0" applyNumberFormat="1" applyFont="1" applyFill="1"/>
    <xf numFmtId="168" fontId="1" fillId="5" borderId="0" xfId="0" applyNumberFormat="1" applyFont="1" applyFill="1"/>
    <xf numFmtId="0" fontId="9" fillId="6" borderId="27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indent="4"/>
    </xf>
    <xf numFmtId="0" fontId="9" fillId="6" borderId="2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wrapText="1"/>
    </xf>
    <xf numFmtId="0" fontId="9" fillId="6" borderId="25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</cellXfs>
  <cellStyles count="2">
    <cellStyle name="Normal" xfId="0" builtinId="0"/>
    <cellStyle name="Normal 10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8282</xdr:colOff>
      <xdr:row>0</xdr:row>
      <xdr:rowOff>0</xdr:rowOff>
    </xdr:from>
    <xdr:to>
      <xdr:col>4</xdr:col>
      <xdr:colOff>691183</xdr:colOff>
      <xdr:row>6</xdr:row>
      <xdr:rowOff>120160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5" y="0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S74"/>
  <sheetViews>
    <sheetView tabSelected="1" zoomScale="115" zoomScaleNormal="115" workbookViewId="0"/>
  </sheetViews>
  <sheetFormatPr baseColWidth="10" defaultRowHeight="12.75" x14ac:dyDescent="0.2"/>
  <cols>
    <col min="1" max="1" width="3.42578125" style="66" customWidth="1"/>
    <col min="2" max="2" width="11.42578125" style="66"/>
    <col min="3" max="3" width="12.42578125" style="66" customWidth="1"/>
    <col min="4" max="4" width="14.85546875" style="66" customWidth="1"/>
    <col min="5" max="5" width="14" style="66" customWidth="1"/>
    <col min="6" max="6" width="13.7109375" style="66" customWidth="1"/>
    <col min="7" max="7" width="13.5703125" style="66" customWidth="1"/>
    <col min="8" max="8" width="13.42578125" style="67" customWidth="1"/>
    <col min="9" max="9" width="11.42578125" style="66"/>
    <col min="10" max="10" width="11.42578125" style="67"/>
    <col min="11" max="11" width="12.42578125" style="66" customWidth="1"/>
    <col min="12" max="12" width="11.42578125" style="67"/>
    <col min="13" max="15" width="10.42578125" style="66" customWidth="1"/>
    <col min="16" max="18" width="10.5703125" style="66" customWidth="1"/>
    <col min="19" max="19" width="15.5703125" style="66" customWidth="1"/>
    <col min="20" max="16384" width="11.42578125" style="66"/>
  </cols>
  <sheetData>
    <row r="10" spans="2:19" x14ac:dyDescent="0.2">
      <c r="B10" s="48" t="s">
        <v>287</v>
      </c>
    </row>
    <row r="11" spans="2:19" ht="16.5" customHeight="1" x14ac:dyDescent="0.2">
      <c r="B11" s="49" t="s">
        <v>291</v>
      </c>
    </row>
    <row r="12" spans="2:19" s="68" customFormat="1" ht="30" customHeight="1" x14ac:dyDescent="0.2">
      <c r="B12" s="85" t="s">
        <v>288</v>
      </c>
      <c r="C12" s="84" t="s">
        <v>289</v>
      </c>
      <c r="D12" s="84" t="s">
        <v>290</v>
      </c>
      <c r="E12" s="83" t="s">
        <v>295</v>
      </c>
      <c r="F12" s="83"/>
      <c r="G12" s="83"/>
      <c r="H12" s="83"/>
      <c r="I12" s="83"/>
      <c r="J12" s="83"/>
      <c r="K12" s="83"/>
      <c r="L12" s="83"/>
      <c r="M12" s="84" t="s">
        <v>296</v>
      </c>
      <c r="N12" s="83"/>
      <c r="O12" s="83"/>
      <c r="P12" s="84" t="s">
        <v>297</v>
      </c>
      <c r="Q12" s="83"/>
      <c r="R12" s="83"/>
      <c r="S12" s="77" t="s">
        <v>298</v>
      </c>
    </row>
    <row r="13" spans="2:19" s="68" customFormat="1" ht="15" customHeight="1" x14ac:dyDescent="0.2">
      <c r="B13" s="86"/>
      <c r="C13" s="80"/>
      <c r="D13" s="80"/>
      <c r="E13" s="80" t="s">
        <v>261</v>
      </c>
      <c r="F13" s="80" t="s">
        <v>299</v>
      </c>
      <c r="G13" s="80" t="s">
        <v>263</v>
      </c>
      <c r="H13" s="80" t="s">
        <v>300</v>
      </c>
      <c r="I13" s="82" t="s">
        <v>273</v>
      </c>
      <c r="J13" s="82"/>
      <c r="K13" s="80" t="s">
        <v>275</v>
      </c>
      <c r="L13" s="80"/>
      <c r="M13" s="80" t="s">
        <v>266</v>
      </c>
      <c r="N13" s="80" t="s">
        <v>267</v>
      </c>
      <c r="O13" s="80" t="s">
        <v>268</v>
      </c>
      <c r="P13" s="80" t="s">
        <v>266</v>
      </c>
      <c r="Q13" s="80" t="s">
        <v>267</v>
      </c>
      <c r="R13" s="80" t="s">
        <v>268</v>
      </c>
      <c r="S13" s="78"/>
    </row>
    <row r="14" spans="2:19" s="68" customFormat="1" ht="15.75" customHeight="1" x14ac:dyDescent="0.2">
      <c r="B14" s="86"/>
      <c r="C14" s="80"/>
      <c r="D14" s="80"/>
      <c r="E14" s="80"/>
      <c r="F14" s="80"/>
      <c r="G14" s="80"/>
      <c r="H14" s="80"/>
      <c r="I14" s="82"/>
      <c r="J14" s="82"/>
      <c r="K14" s="80"/>
      <c r="L14" s="80"/>
      <c r="M14" s="80"/>
      <c r="N14" s="80"/>
      <c r="O14" s="80"/>
      <c r="P14" s="80"/>
      <c r="Q14" s="80"/>
      <c r="R14" s="80"/>
      <c r="S14" s="78"/>
    </row>
    <row r="15" spans="2:19" s="68" customFormat="1" ht="23.25" customHeight="1" x14ac:dyDescent="0.2">
      <c r="B15" s="87"/>
      <c r="C15" s="81"/>
      <c r="D15" s="81"/>
      <c r="E15" s="81"/>
      <c r="F15" s="81"/>
      <c r="G15" s="81"/>
      <c r="H15" s="81"/>
      <c r="I15" s="74" t="s">
        <v>259</v>
      </c>
      <c r="J15" s="76" t="s">
        <v>301</v>
      </c>
      <c r="K15" s="74" t="s">
        <v>259</v>
      </c>
      <c r="L15" s="76" t="s">
        <v>301</v>
      </c>
      <c r="M15" s="81"/>
      <c r="N15" s="81"/>
      <c r="O15" s="81"/>
      <c r="P15" s="81"/>
      <c r="Q15" s="81"/>
      <c r="R15" s="81"/>
      <c r="S15" s="79"/>
    </row>
    <row r="16" spans="2:19" s="50" customFormat="1" ht="6.75" customHeight="1" x14ac:dyDescent="0.2">
      <c r="B16" s="51"/>
      <c r="C16" s="54"/>
      <c r="D16" s="55"/>
      <c r="E16" s="54"/>
      <c r="F16" s="55"/>
      <c r="G16" s="54"/>
      <c r="H16" s="55"/>
      <c r="I16" s="54"/>
      <c r="J16" s="55"/>
      <c r="K16" s="54"/>
      <c r="L16" s="55"/>
      <c r="M16" s="56"/>
      <c r="N16" s="56"/>
      <c r="O16" s="56"/>
      <c r="P16" s="55"/>
      <c r="Q16" s="55"/>
      <c r="R16" s="55"/>
      <c r="S16" s="57"/>
    </row>
    <row r="17" spans="2:19" s="50" customFormat="1" ht="15" customHeight="1" x14ac:dyDescent="0.2">
      <c r="B17" s="52">
        <v>2012</v>
      </c>
      <c r="C17" s="58">
        <v>10356978</v>
      </c>
      <c r="D17" s="59"/>
      <c r="E17" s="58">
        <v>249365</v>
      </c>
      <c r="F17" s="59">
        <v>24.077003929138403</v>
      </c>
      <c r="G17" s="58">
        <v>74794</v>
      </c>
      <c r="H17" s="59">
        <v>7.2216046031960293</v>
      </c>
      <c r="I17" s="58">
        <v>-10302</v>
      </c>
      <c r="J17" s="59">
        <v>-0.99469169481676989</v>
      </c>
      <c r="K17" s="58">
        <v>-10302</v>
      </c>
      <c r="L17" s="59">
        <v>-0.99469169481676989</v>
      </c>
      <c r="M17" s="60">
        <v>69.310331451395413</v>
      </c>
      <c r="N17" s="60">
        <v>66.744892279353294</v>
      </c>
      <c r="O17" s="60">
        <v>71.90648608400609</v>
      </c>
      <c r="P17" s="59">
        <v>32.399717326454358</v>
      </c>
      <c r="Q17" s="59">
        <v>33.941464105961487</v>
      </c>
      <c r="R17" s="59">
        <v>30.785908486132868</v>
      </c>
      <c r="S17" s="61">
        <v>3.0469080777489439</v>
      </c>
    </row>
    <row r="18" spans="2:19" s="50" customFormat="1" ht="15" customHeight="1" x14ac:dyDescent="0.2">
      <c r="B18" s="52">
        <v>2013</v>
      </c>
      <c r="C18" s="58">
        <v>10521247</v>
      </c>
      <c r="D18" s="59">
        <v>1.5736240969130091</v>
      </c>
      <c r="E18" s="58">
        <v>248787</v>
      </c>
      <c r="F18" s="59">
        <v>23.646151449538255</v>
      </c>
      <c r="G18" s="58">
        <v>74413</v>
      </c>
      <c r="H18" s="59">
        <v>7.0726407240510563</v>
      </c>
      <c r="I18" s="58">
        <v>-9627</v>
      </c>
      <c r="J18" s="59">
        <v>-0.91500560722507507</v>
      </c>
      <c r="K18" s="58">
        <v>-9627</v>
      </c>
      <c r="L18" s="59">
        <v>-0.91500560722507507</v>
      </c>
      <c r="M18" s="60">
        <v>69.833115692441609</v>
      </c>
      <c r="N18" s="60">
        <v>67.217886404535321</v>
      </c>
      <c r="O18" s="60">
        <v>72.478604021698956</v>
      </c>
      <c r="P18" s="59">
        <v>30.921651867525838</v>
      </c>
      <c r="Q18" s="59">
        <v>32.392954524316181</v>
      </c>
      <c r="R18" s="59">
        <v>29.381364647905837</v>
      </c>
      <c r="S18" s="61">
        <v>2.981944544296212</v>
      </c>
    </row>
    <row r="19" spans="2:19" s="50" customFormat="1" ht="15" customHeight="1" x14ac:dyDescent="0.2">
      <c r="B19" s="52">
        <v>2014</v>
      </c>
      <c r="C19" s="58">
        <v>10685994</v>
      </c>
      <c r="D19" s="59">
        <v>1.5537175646722734</v>
      </c>
      <c r="E19" s="58">
        <v>248234</v>
      </c>
      <c r="F19" s="59">
        <v>23.229846470061652</v>
      </c>
      <c r="G19" s="58">
        <v>74071</v>
      </c>
      <c r="H19" s="59">
        <v>6.9315966301309917</v>
      </c>
      <c r="I19" s="58">
        <v>-9054</v>
      </c>
      <c r="J19" s="59">
        <v>-0.84727728651167133</v>
      </c>
      <c r="K19" s="58">
        <v>-9054</v>
      </c>
      <c r="L19" s="59">
        <v>-0.84727728651167133</v>
      </c>
      <c r="M19" s="60">
        <v>70.352853006195701</v>
      </c>
      <c r="N19" s="60">
        <v>67.68883822795128</v>
      </c>
      <c r="O19" s="60">
        <v>73.046530141445572</v>
      </c>
      <c r="P19" s="59">
        <v>29.511728222028609</v>
      </c>
      <c r="Q19" s="59">
        <v>30.91583615434055</v>
      </c>
      <c r="R19" s="59">
        <v>28.041574743166031</v>
      </c>
      <c r="S19" s="61">
        <v>2.9189879702438564</v>
      </c>
    </row>
    <row r="20" spans="2:19" s="50" customFormat="1" ht="15" customHeight="1" x14ac:dyDescent="0.2">
      <c r="B20" s="52">
        <v>2015</v>
      </c>
      <c r="C20" s="58">
        <v>10851103</v>
      </c>
      <c r="D20" s="59">
        <v>1.5332821752610553</v>
      </c>
      <c r="E20" s="58">
        <v>247639</v>
      </c>
      <c r="F20" s="59">
        <v>22.821550952009211</v>
      </c>
      <c r="G20" s="58">
        <v>73746</v>
      </c>
      <c r="H20" s="59">
        <v>6.7961754671391477</v>
      </c>
      <c r="I20" s="58">
        <v>-8558</v>
      </c>
      <c r="J20" s="59">
        <v>-0.78867558440833163</v>
      </c>
      <c r="K20" s="58">
        <v>-8558</v>
      </c>
      <c r="L20" s="59">
        <v>-0.78867558440833163</v>
      </c>
      <c r="M20" s="60">
        <v>70.869298661212781</v>
      </c>
      <c r="N20" s="60">
        <v>68.15755401910323</v>
      </c>
      <c r="O20" s="60">
        <v>73.609979423619933</v>
      </c>
      <c r="P20" s="59">
        <v>28.16805798357748</v>
      </c>
      <c r="Q20" s="59">
        <v>29.508123305171988</v>
      </c>
      <c r="R20" s="59">
        <v>26.764737691765973</v>
      </c>
      <c r="S20" s="61">
        <v>2.858066056698175</v>
      </c>
    </row>
    <row r="21" spans="2:19" s="50" customFormat="1" ht="15" customHeight="1" x14ac:dyDescent="0.2">
      <c r="B21" s="52">
        <v>2016</v>
      </c>
      <c r="C21" s="58">
        <v>11016438</v>
      </c>
      <c r="D21" s="59">
        <v>1.5121787178796884</v>
      </c>
      <c r="E21" s="58">
        <v>246989</v>
      </c>
      <c r="F21" s="59">
        <v>22.420041759414431</v>
      </c>
      <c r="G21" s="58">
        <v>73455</v>
      </c>
      <c r="H21" s="59">
        <v>6.6677632098505883</v>
      </c>
      <c r="I21" s="58">
        <v>-8111</v>
      </c>
      <c r="J21" s="59">
        <v>-0.73626339112515315</v>
      </c>
      <c r="K21" s="58">
        <v>-8111</v>
      </c>
      <c r="L21" s="59">
        <v>-0.73626339112515315</v>
      </c>
      <c r="M21" s="60">
        <v>71.382220797870048</v>
      </c>
      <c r="N21" s="60">
        <v>68.623843775512924</v>
      </c>
      <c r="O21" s="60">
        <v>74.168676226615631</v>
      </c>
      <c r="P21" s="59">
        <v>26.888634757354758</v>
      </c>
      <c r="Q21" s="59">
        <v>28.167739618874766</v>
      </c>
      <c r="R21" s="59">
        <v>25.548970175850126</v>
      </c>
      <c r="S21" s="61">
        <v>2.7991966612702259</v>
      </c>
    </row>
    <row r="22" spans="2:19" s="50" customFormat="1" ht="15" customHeight="1" x14ac:dyDescent="0.2">
      <c r="B22" s="52">
        <v>2017</v>
      </c>
      <c r="C22" s="58">
        <v>11181861</v>
      </c>
      <c r="D22" s="59">
        <v>1.4904390850492069</v>
      </c>
      <c r="E22" s="58">
        <v>246276</v>
      </c>
      <c r="F22" s="59">
        <v>22.024598588732232</v>
      </c>
      <c r="G22" s="58">
        <v>73204</v>
      </c>
      <c r="H22" s="59">
        <v>6.5466741180202472</v>
      </c>
      <c r="I22" s="58">
        <v>-7692</v>
      </c>
      <c r="J22" s="59">
        <v>-0.68789980487147884</v>
      </c>
      <c r="K22" s="58">
        <v>-7692</v>
      </c>
      <c r="L22" s="59">
        <v>-0.68789980487147884</v>
      </c>
      <c r="M22" s="60">
        <v>71.891383769737871</v>
      </c>
      <c r="N22" s="60">
        <v>69.087521511356172</v>
      </c>
      <c r="O22" s="60">
        <v>74.722354740485159</v>
      </c>
      <c r="P22" s="59">
        <v>25.671433885200294</v>
      </c>
      <c r="Q22" s="59">
        <v>26.892538103066432</v>
      </c>
      <c r="R22" s="59">
        <v>24.392324810037579</v>
      </c>
      <c r="S22" s="61">
        <v>2.7423883512128704</v>
      </c>
    </row>
    <row r="23" spans="2:19" s="50" customFormat="1" ht="15" customHeight="1" x14ac:dyDescent="0.2">
      <c r="B23" s="52">
        <v>2018</v>
      </c>
      <c r="C23" s="58">
        <v>11347241</v>
      </c>
      <c r="D23" s="59">
        <v>1.4681718842331706</v>
      </c>
      <c r="E23" s="58">
        <v>245508</v>
      </c>
      <c r="F23" s="59">
        <v>21.635920132479779</v>
      </c>
      <c r="G23" s="58">
        <v>72980</v>
      </c>
      <c r="H23" s="59">
        <v>6.4315193446583185</v>
      </c>
      <c r="I23" s="58">
        <v>-7301</v>
      </c>
      <c r="J23" s="59">
        <v>-0.64341631591326909</v>
      </c>
      <c r="K23" s="58">
        <v>-7301</v>
      </c>
      <c r="L23" s="59">
        <v>-0.64341631591326909</v>
      </c>
      <c r="M23" s="60">
        <v>72.396594102801259</v>
      </c>
      <c r="N23" s="60">
        <v>69.548405531924203</v>
      </c>
      <c r="O23" s="60">
        <v>75.270759399657848</v>
      </c>
      <c r="P23" s="59">
        <v>24.514321600939599</v>
      </c>
      <c r="Q23" s="59">
        <v>25.680319635352408</v>
      </c>
      <c r="R23" s="59">
        <v>23.292806925489714</v>
      </c>
      <c r="S23" s="61">
        <v>2.6876410079663584</v>
      </c>
    </row>
    <row r="24" spans="2:19" s="50" customFormat="1" ht="15" customHeight="1" x14ac:dyDescent="0.2">
      <c r="B24" s="52">
        <v>2019</v>
      </c>
      <c r="C24" s="58">
        <v>11512468</v>
      </c>
      <c r="D24" s="59">
        <v>1.4455991312817451</v>
      </c>
      <c r="E24" s="58">
        <v>244676</v>
      </c>
      <c r="F24" s="59">
        <v>21.253131821951644</v>
      </c>
      <c r="G24" s="58">
        <v>72786</v>
      </c>
      <c r="H24" s="59">
        <v>6.3223628504331133</v>
      </c>
      <c r="I24" s="58">
        <v>-6952</v>
      </c>
      <c r="J24" s="59">
        <v>-0.60386704223629539</v>
      </c>
      <c r="K24" s="58">
        <v>-6952</v>
      </c>
      <c r="L24" s="59">
        <v>-0.60386704223629539</v>
      </c>
      <c r="M24" s="60">
        <v>72.897627782190298</v>
      </c>
      <c r="N24" s="60">
        <v>70.006318693171409</v>
      </c>
      <c r="O24" s="60">
        <v>75.813645254295864</v>
      </c>
      <c r="P24" s="59">
        <v>23.415210992967069</v>
      </c>
      <c r="Q24" s="59">
        <v>24.528849912629497</v>
      </c>
      <c r="R24" s="59">
        <v>22.248389943428112</v>
      </c>
      <c r="S24" s="61">
        <v>2.6349464689742859</v>
      </c>
    </row>
    <row r="25" spans="2:19" s="50" customFormat="1" ht="15" customHeight="1" x14ac:dyDescent="0.2">
      <c r="B25" s="52">
        <v>2020</v>
      </c>
      <c r="C25" s="58">
        <v>11677406</v>
      </c>
      <c r="D25" s="59">
        <v>1.4225241703404803</v>
      </c>
      <c r="E25" s="58">
        <v>243784</v>
      </c>
      <c r="F25" s="59">
        <v>20.87655426213664</v>
      </c>
      <c r="G25" s="58">
        <v>72635</v>
      </c>
      <c r="H25" s="59">
        <v>6.2201314230232292</v>
      </c>
      <c r="I25" s="58">
        <v>-6600</v>
      </c>
      <c r="J25" s="59">
        <v>-0.56519401654785317</v>
      </c>
      <c r="K25" s="58">
        <v>-6600</v>
      </c>
      <c r="L25" s="59">
        <v>-0.56519401654785317</v>
      </c>
      <c r="M25" s="60">
        <v>73.394263446250818</v>
      </c>
      <c r="N25" s="60">
        <v>70.461088645705516</v>
      </c>
      <c r="O25" s="60">
        <v>76.350778300096181</v>
      </c>
      <c r="P25" s="59">
        <v>22.371917820021665</v>
      </c>
      <c r="Q25" s="59">
        <v>23.435874845626202</v>
      </c>
      <c r="R25" s="59">
        <v>21.257029338436464</v>
      </c>
      <c r="S25" s="61">
        <v>2.5842891935817041</v>
      </c>
    </row>
    <row r="26" spans="2:19" s="50" customFormat="1" ht="15" customHeight="1" x14ac:dyDescent="0.2">
      <c r="B26" s="52">
        <v>2021</v>
      </c>
      <c r="C26" s="58">
        <v>11841955</v>
      </c>
      <c r="D26" s="59">
        <v>1.3992870375024222</v>
      </c>
      <c r="E26" s="58">
        <v>242836</v>
      </c>
      <c r="F26" s="59">
        <v>20.506411314685792</v>
      </c>
      <c r="G26" s="58">
        <v>72505</v>
      </c>
      <c r="H26" s="59">
        <v>6.1227221349853123</v>
      </c>
      <c r="I26" s="58">
        <v>-6255</v>
      </c>
      <c r="J26" s="59">
        <v>-0.52820670235615652</v>
      </c>
      <c r="K26" s="58">
        <v>-6255</v>
      </c>
      <c r="L26" s="59">
        <v>-0.52820670235615652</v>
      </c>
      <c r="M26" s="60">
        <v>73.886301944273256</v>
      </c>
      <c r="N26" s="60">
        <v>70.91254806266663</v>
      </c>
      <c r="O26" s="60">
        <v>76.881935766589748</v>
      </c>
      <c r="P26" s="59">
        <v>21.382299625573932</v>
      </c>
      <c r="Q26" s="59">
        <v>22.399134422050683</v>
      </c>
      <c r="R26" s="59">
        <v>20.316675212744386</v>
      </c>
      <c r="S26" s="61">
        <v>2.5356469409782711</v>
      </c>
    </row>
    <row r="27" spans="2:19" s="50" customFormat="1" ht="15" customHeight="1" x14ac:dyDescent="0.2">
      <c r="B27" s="53">
        <v>2022</v>
      </c>
      <c r="C27" s="62">
        <v>12006031</v>
      </c>
      <c r="D27" s="63">
        <v>1.3760372800043845</v>
      </c>
      <c r="E27" s="62">
        <v>241838</v>
      </c>
      <c r="F27" s="63">
        <v>20.14304310891751</v>
      </c>
      <c r="G27" s="62">
        <v>72418</v>
      </c>
      <c r="H27" s="63">
        <v>6.0318018502534265</v>
      </c>
      <c r="I27" s="62">
        <v>-5950</v>
      </c>
      <c r="J27" s="63">
        <v>-0.49558426094352076</v>
      </c>
      <c r="K27" s="62">
        <v>-5950</v>
      </c>
      <c r="L27" s="63">
        <v>-0.49558426094352076</v>
      </c>
      <c r="M27" s="64">
        <v>74.37355496402617</v>
      </c>
      <c r="N27" s="64">
        <v>71.360534851036263</v>
      </c>
      <c r="O27" s="64">
        <v>77.406906364213185</v>
      </c>
      <c r="P27" s="63">
        <v>20.44419703817702</v>
      </c>
      <c r="Q27" s="63">
        <v>21.41637508068893</v>
      </c>
      <c r="R27" s="63">
        <v>19.42528351989926</v>
      </c>
      <c r="S27" s="65">
        <v>2.4889914494351539</v>
      </c>
    </row>
    <row r="28" spans="2:19" x14ac:dyDescent="0.2">
      <c r="B28" s="69" t="s">
        <v>286</v>
      </c>
      <c r="S28" s="70"/>
    </row>
    <row r="29" spans="2:19" x14ac:dyDescent="0.2">
      <c r="B29" s="75" t="s">
        <v>292</v>
      </c>
      <c r="S29" s="70"/>
    </row>
    <row r="30" spans="2:19" x14ac:dyDescent="0.2">
      <c r="B30" s="75" t="s">
        <v>293</v>
      </c>
    </row>
    <row r="31" spans="2:19" x14ac:dyDescent="0.2">
      <c r="B31" s="75" t="s">
        <v>294</v>
      </c>
    </row>
    <row r="36" spans="13:19" x14ac:dyDescent="0.2">
      <c r="M36" s="71"/>
      <c r="N36" s="71"/>
      <c r="O36" s="71"/>
      <c r="P36" s="72"/>
      <c r="Q36" s="72"/>
      <c r="R36" s="72"/>
      <c r="S36" s="71"/>
    </row>
    <row r="37" spans="13:19" x14ac:dyDescent="0.2">
      <c r="M37" s="71"/>
      <c r="N37" s="71"/>
      <c r="O37" s="71"/>
      <c r="P37" s="72"/>
      <c r="Q37" s="72"/>
      <c r="R37" s="72"/>
      <c r="S37" s="71"/>
    </row>
    <row r="38" spans="13:19" x14ac:dyDescent="0.2">
      <c r="M38" s="71"/>
      <c r="N38" s="71"/>
      <c r="O38" s="71"/>
      <c r="P38" s="72"/>
      <c r="Q38" s="72"/>
      <c r="R38" s="72"/>
      <c r="S38" s="71"/>
    </row>
    <row r="39" spans="13:19" x14ac:dyDescent="0.2">
      <c r="M39" s="71"/>
      <c r="N39" s="71"/>
      <c r="O39" s="71"/>
      <c r="P39" s="72"/>
      <c r="Q39" s="72"/>
      <c r="R39" s="72"/>
      <c r="S39" s="71"/>
    </row>
    <row r="40" spans="13:19" x14ac:dyDescent="0.2">
      <c r="M40" s="71"/>
      <c r="N40" s="71"/>
      <c r="O40" s="71"/>
      <c r="P40" s="72"/>
      <c r="Q40" s="72"/>
      <c r="R40" s="72"/>
      <c r="S40" s="71"/>
    </row>
    <row r="41" spans="13:19" x14ac:dyDescent="0.2">
      <c r="M41" s="71"/>
      <c r="N41" s="71"/>
      <c r="O41" s="71"/>
      <c r="P41" s="72"/>
      <c r="Q41" s="72"/>
      <c r="R41" s="72"/>
      <c r="S41" s="71"/>
    </row>
    <row r="42" spans="13:19" x14ac:dyDescent="0.2">
      <c r="M42" s="71"/>
      <c r="N42" s="71"/>
      <c r="O42" s="71"/>
      <c r="P42" s="72"/>
      <c r="Q42" s="72"/>
      <c r="R42" s="72"/>
      <c r="S42" s="71"/>
    </row>
    <row r="43" spans="13:19" x14ac:dyDescent="0.2">
      <c r="M43" s="71"/>
      <c r="N43" s="71"/>
      <c r="O43" s="71"/>
      <c r="P43" s="72"/>
      <c r="Q43" s="72"/>
      <c r="R43" s="72"/>
      <c r="S43" s="71"/>
    </row>
    <row r="44" spans="13:19" x14ac:dyDescent="0.2">
      <c r="M44" s="71"/>
      <c r="N44" s="71"/>
      <c r="O44" s="71"/>
      <c r="P44" s="72"/>
      <c r="Q44" s="72"/>
      <c r="R44" s="72"/>
      <c r="S44" s="71"/>
    </row>
    <row r="45" spans="13:19" x14ac:dyDescent="0.2">
      <c r="M45" s="71"/>
      <c r="N45" s="71"/>
      <c r="O45" s="71"/>
      <c r="P45" s="72"/>
      <c r="Q45" s="72"/>
      <c r="R45" s="72"/>
      <c r="S45" s="71"/>
    </row>
    <row r="46" spans="13:19" x14ac:dyDescent="0.2">
      <c r="M46" s="71"/>
      <c r="N46" s="71"/>
      <c r="O46" s="71"/>
      <c r="P46" s="72"/>
      <c r="Q46" s="72"/>
      <c r="R46" s="72"/>
      <c r="S46" s="71"/>
    </row>
    <row r="47" spans="13:19" x14ac:dyDescent="0.2">
      <c r="P47" s="72"/>
      <c r="Q47" s="72"/>
      <c r="R47" s="72"/>
    </row>
    <row r="48" spans="13:19" x14ac:dyDescent="0.2">
      <c r="P48" s="72"/>
      <c r="Q48" s="72"/>
      <c r="R48" s="72"/>
    </row>
    <row r="49" spans="16:18" x14ac:dyDescent="0.2">
      <c r="P49" s="72"/>
      <c r="Q49" s="72"/>
      <c r="R49" s="72"/>
    </row>
    <row r="50" spans="16:18" x14ac:dyDescent="0.2">
      <c r="P50" s="72"/>
      <c r="Q50" s="72"/>
      <c r="R50" s="72"/>
    </row>
    <row r="51" spans="16:18" x14ac:dyDescent="0.2">
      <c r="P51" s="72"/>
      <c r="Q51" s="72"/>
      <c r="R51" s="72"/>
    </row>
    <row r="52" spans="16:18" x14ac:dyDescent="0.2">
      <c r="P52" s="72"/>
      <c r="Q52" s="72"/>
      <c r="R52" s="72"/>
    </row>
    <row r="53" spans="16:18" x14ac:dyDescent="0.2">
      <c r="P53" s="72"/>
      <c r="Q53" s="72"/>
      <c r="R53" s="72"/>
    </row>
    <row r="54" spans="16:18" x14ac:dyDescent="0.2">
      <c r="P54" s="72"/>
      <c r="Q54" s="72"/>
      <c r="R54" s="72"/>
    </row>
    <row r="55" spans="16:18" x14ac:dyDescent="0.2">
      <c r="P55" s="72"/>
      <c r="Q55" s="72"/>
      <c r="R55" s="72"/>
    </row>
    <row r="56" spans="16:18" x14ac:dyDescent="0.2">
      <c r="P56" s="72"/>
      <c r="Q56" s="72"/>
      <c r="R56" s="72"/>
    </row>
    <row r="57" spans="16:18" x14ac:dyDescent="0.2">
      <c r="P57" s="72"/>
      <c r="Q57" s="72"/>
      <c r="R57" s="72"/>
    </row>
    <row r="58" spans="16:18" x14ac:dyDescent="0.2">
      <c r="P58" s="72"/>
      <c r="Q58" s="72"/>
      <c r="R58" s="72"/>
    </row>
    <row r="59" spans="16:18" x14ac:dyDescent="0.2">
      <c r="Q59" s="73"/>
      <c r="R59" s="73"/>
    </row>
    <row r="60" spans="16:18" x14ac:dyDescent="0.2">
      <c r="Q60" s="73"/>
      <c r="R60" s="73"/>
    </row>
    <row r="61" spans="16:18" x14ac:dyDescent="0.2">
      <c r="Q61" s="73"/>
      <c r="R61" s="73"/>
    </row>
    <row r="62" spans="16:18" x14ac:dyDescent="0.2">
      <c r="Q62" s="73"/>
      <c r="R62" s="73"/>
    </row>
    <row r="63" spans="16:18" x14ac:dyDescent="0.2">
      <c r="Q63" s="73"/>
      <c r="R63" s="73"/>
    </row>
    <row r="64" spans="16:18" x14ac:dyDescent="0.2">
      <c r="Q64" s="73"/>
      <c r="R64" s="73"/>
    </row>
    <row r="65" spans="17:18" x14ac:dyDescent="0.2">
      <c r="Q65" s="73"/>
      <c r="R65" s="73"/>
    </row>
    <row r="66" spans="17:18" x14ac:dyDescent="0.2">
      <c r="Q66" s="73"/>
      <c r="R66" s="73"/>
    </row>
    <row r="67" spans="17:18" x14ac:dyDescent="0.2">
      <c r="Q67" s="73"/>
      <c r="R67" s="73"/>
    </row>
    <row r="68" spans="17:18" x14ac:dyDescent="0.2">
      <c r="Q68" s="73"/>
      <c r="R68" s="73"/>
    </row>
    <row r="69" spans="17:18" x14ac:dyDescent="0.2">
      <c r="Q69" s="73"/>
      <c r="R69" s="73"/>
    </row>
    <row r="70" spans="17:18" x14ac:dyDescent="0.2">
      <c r="Q70" s="73"/>
      <c r="R70" s="73"/>
    </row>
    <row r="71" spans="17:18" x14ac:dyDescent="0.2">
      <c r="Q71" s="73"/>
      <c r="R71" s="73"/>
    </row>
    <row r="72" spans="17:18" x14ac:dyDescent="0.2">
      <c r="Q72" s="73"/>
      <c r="R72" s="73"/>
    </row>
    <row r="73" spans="17:18" x14ac:dyDescent="0.2">
      <c r="Q73" s="73"/>
      <c r="R73" s="73"/>
    </row>
    <row r="74" spans="17:18" x14ac:dyDescent="0.2">
      <c r="Q74" s="73"/>
      <c r="R74" s="73"/>
    </row>
  </sheetData>
  <mergeCells count="19">
    <mergeCell ref="B12:B15"/>
    <mergeCell ref="C12:C15"/>
    <mergeCell ref="D12:D15"/>
    <mergeCell ref="S12:S15"/>
    <mergeCell ref="E13:E15"/>
    <mergeCell ref="F13:F15"/>
    <mergeCell ref="G13:G15"/>
    <mergeCell ref="H13:H15"/>
    <mergeCell ref="I13:J14"/>
    <mergeCell ref="E12:L12"/>
    <mergeCell ref="M12:O12"/>
    <mergeCell ref="P12:R12"/>
    <mergeCell ref="K13:L14"/>
    <mergeCell ref="M13:M15"/>
    <mergeCell ref="N13:N15"/>
    <mergeCell ref="O13:O15"/>
    <mergeCell ref="P13:P15"/>
    <mergeCell ref="Q13:Q15"/>
    <mergeCell ref="R13:R15"/>
  </mergeCells>
  <pageMargins left="0.7" right="0.7" top="0.75" bottom="0.75" header="0.3" footer="0.3"/>
  <pageSetup orientation="portrait" r:id="rId1"/>
  <drawing r:id="rId2"/>
  <webPublishItems count="1">
    <webPublishItem id="11467" divId="4. BOLIVIA PROYECCION DE LA POBLACION TOTAL E INDICADORES DEMOGRAFICOS 2012-2020_11467" sourceType="sheet" destinationFile="E:\DESCARGAS WEB\DEMOGRAFIA\PC2010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52"/>
  <sheetViews>
    <sheetView zoomScale="70" zoomScaleNormal="70" workbookViewId="0">
      <selection activeCell="Y16" sqref="Y16"/>
    </sheetView>
  </sheetViews>
  <sheetFormatPr baseColWidth="10" defaultRowHeight="15" x14ac:dyDescent="0.25"/>
  <cols>
    <col min="3" max="3" width="16.28515625" customWidth="1"/>
    <col min="4" max="4" width="11.42578125" style="45" customWidth="1"/>
    <col min="5" max="5" width="13.85546875" customWidth="1"/>
    <col min="8" max="8" width="11.42578125" style="33" customWidth="1"/>
    <col min="10" max="10" width="11.42578125" style="33" customWidth="1"/>
    <col min="12" max="12" width="11.42578125" style="33" customWidth="1"/>
    <col min="14" max="14" width="11.42578125" style="33" customWidth="1"/>
    <col min="21" max="21" width="15.5703125" customWidth="1"/>
    <col min="22" max="22" width="15.7109375" customWidth="1"/>
    <col min="23" max="24" width="0" hidden="1" customWidth="1"/>
  </cols>
  <sheetData>
    <row r="2" spans="1:24" x14ac:dyDescent="0.25">
      <c r="E2" s="36"/>
      <c r="F2" s="36"/>
      <c r="G2" s="36"/>
      <c r="H2" s="37"/>
      <c r="I2" s="36"/>
      <c r="J2" s="37"/>
      <c r="K2" s="36"/>
      <c r="L2" s="37"/>
      <c r="M2" s="36"/>
      <c r="N2" s="37"/>
    </row>
    <row r="3" spans="1:24" x14ac:dyDescent="0.25">
      <c r="A3" s="35" t="s">
        <v>254</v>
      </c>
      <c r="E3" s="36"/>
      <c r="F3" s="36"/>
      <c r="G3" s="36"/>
      <c r="H3" s="37"/>
      <c r="I3" s="36"/>
      <c r="J3" s="37"/>
      <c r="K3" s="36"/>
      <c r="L3" s="37"/>
      <c r="M3" s="36"/>
      <c r="N3" s="37"/>
      <c r="W3" s="25"/>
      <c r="X3" s="25"/>
    </row>
    <row r="4" spans="1:24" s="35" customFormat="1" ht="15" customHeight="1" x14ac:dyDescent="0.25">
      <c r="A4" s="92" t="s">
        <v>276</v>
      </c>
      <c r="B4" s="88" t="s">
        <v>255</v>
      </c>
      <c r="C4" s="88" t="s">
        <v>256</v>
      </c>
      <c r="D4" s="95" t="s">
        <v>257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1" t="s">
        <v>265</v>
      </c>
      <c r="P4" s="91"/>
      <c r="Q4" s="91"/>
      <c r="R4" s="91" t="s">
        <v>269</v>
      </c>
      <c r="S4" s="91"/>
      <c r="T4" s="91"/>
      <c r="U4" s="88" t="s">
        <v>270</v>
      </c>
      <c r="V4" s="88" t="s">
        <v>270</v>
      </c>
      <c r="W4" s="88" t="s">
        <v>271</v>
      </c>
      <c r="X4" s="88" t="s">
        <v>272</v>
      </c>
    </row>
    <row r="5" spans="1:24" s="35" customFormat="1" ht="15" customHeight="1" x14ac:dyDescent="0.25">
      <c r="A5" s="93"/>
      <c r="B5" s="88"/>
      <c r="C5" s="88"/>
      <c r="D5" s="89" t="s">
        <v>258</v>
      </c>
      <c r="E5" s="88" t="s">
        <v>261</v>
      </c>
      <c r="F5" s="88" t="s">
        <v>262</v>
      </c>
      <c r="G5" s="88" t="s">
        <v>263</v>
      </c>
      <c r="H5" s="88" t="s">
        <v>264</v>
      </c>
      <c r="I5" s="90" t="s">
        <v>273</v>
      </c>
      <c r="J5" s="90"/>
      <c r="K5" s="88" t="s">
        <v>274</v>
      </c>
      <c r="L5" s="88"/>
      <c r="M5" s="88" t="s">
        <v>275</v>
      </c>
      <c r="N5" s="88"/>
      <c r="O5" s="88" t="s">
        <v>266</v>
      </c>
      <c r="P5" s="88" t="s">
        <v>267</v>
      </c>
      <c r="Q5" s="88" t="s">
        <v>268</v>
      </c>
      <c r="R5" s="88" t="s">
        <v>266</v>
      </c>
      <c r="S5" s="88" t="s">
        <v>267</v>
      </c>
      <c r="T5" s="88" t="s">
        <v>268</v>
      </c>
      <c r="U5" s="88"/>
      <c r="V5" s="88"/>
      <c r="W5" s="88"/>
      <c r="X5" s="88"/>
    </row>
    <row r="6" spans="1:24" s="35" customFormat="1" x14ac:dyDescent="0.25">
      <c r="A6" s="93"/>
      <c r="B6" s="88"/>
      <c r="C6" s="88"/>
      <c r="D6" s="89"/>
      <c r="E6" s="88"/>
      <c r="F6" s="88"/>
      <c r="G6" s="88"/>
      <c r="H6" s="88"/>
      <c r="I6" s="90"/>
      <c r="J6" s="90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</row>
    <row r="7" spans="1:24" s="35" customFormat="1" x14ac:dyDescent="0.25">
      <c r="A7" s="94"/>
      <c r="B7" s="88"/>
      <c r="C7" s="88"/>
      <c r="D7" s="89"/>
      <c r="E7" s="88"/>
      <c r="F7" s="88"/>
      <c r="G7" s="88"/>
      <c r="H7" s="88"/>
      <c r="I7" s="44" t="s">
        <v>259</v>
      </c>
      <c r="J7" s="44" t="s">
        <v>260</v>
      </c>
      <c r="K7" s="44" t="s">
        <v>259</v>
      </c>
      <c r="L7" s="44" t="s">
        <v>260</v>
      </c>
      <c r="M7" s="44" t="s">
        <v>259</v>
      </c>
      <c r="N7" s="44" t="s">
        <v>260</v>
      </c>
      <c r="O7" s="88"/>
      <c r="P7" s="88"/>
      <c r="Q7" s="88"/>
      <c r="R7" s="88"/>
      <c r="S7" s="88"/>
      <c r="T7" s="88"/>
      <c r="U7" s="88"/>
      <c r="V7" s="88"/>
      <c r="W7" s="88"/>
      <c r="X7" s="88"/>
    </row>
    <row r="8" spans="1:24" x14ac:dyDescent="0.25">
      <c r="A8">
        <v>2012</v>
      </c>
      <c r="B8">
        <v>10351118</v>
      </c>
      <c r="C8" s="16" t="e">
        <f>NA()</f>
        <v>#N/A</v>
      </c>
      <c r="D8" s="46">
        <v>1.506</v>
      </c>
      <c r="E8" s="19">
        <v>252954</v>
      </c>
      <c r="F8" s="20">
        <f>+E8/B8*1000</f>
        <v>24.437360292868849</v>
      </c>
      <c r="G8" s="19">
        <v>69315</v>
      </c>
      <c r="H8" s="34">
        <f>+G8/B8*1000</f>
        <v>6.696378111040759</v>
      </c>
      <c r="I8">
        <v>-27734</v>
      </c>
      <c r="J8" s="34">
        <f>+I8/B8*1000</f>
        <v>-2.6793241077920276</v>
      </c>
      <c r="K8">
        <v>0</v>
      </c>
      <c r="L8" s="34">
        <f>+K8/B8*1000</f>
        <v>0</v>
      </c>
      <c r="M8">
        <f>+K8+I8</f>
        <v>-27734</v>
      </c>
      <c r="N8" s="34">
        <f>+M8/B8*1000</f>
        <v>-2.6793241077920276</v>
      </c>
      <c r="O8" s="17">
        <v>69.23</v>
      </c>
      <c r="P8" s="17">
        <v>66.34</v>
      </c>
      <c r="Q8" s="17">
        <v>72.239999999999995</v>
      </c>
      <c r="R8" s="17">
        <v>41.21</v>
      </c>
      <c r="S8" s="17">
        <v>44.59</v>
      </c>
      <c r="T8" s="17">
        <v>37.700000000000003</v>
      </c>
      <c r="U8" s="16">
        <v>3.0617000000000001</v>
      </c>
      <c r="V8" s="16">
        <v>3.0552000000000001</v>
      </c>
      <c r="W8" s="17">
        <f>Q8-P8</f>
        <v>5.8999999999999915</v>
      </c>
      <c r="X8" s="17">
        <f t="shared" ref="X8:X26" si="0">S8/T8</f>
        <v>1.1827586206896552</v>
      </c>
    </row>
    <row r="9" spans="1:24" x14ac:dyDescent="0.25">
      <c r="A9">
        <v>2013</v>
      </c>
      <c r="B9">
        <v>10507789</v>
      </c>
      <c r="C9" s="16">
        <f t="shared" ref="C9:C26" si="1">100*LN(B9/B8)</f>
        <v>1.5022258481212156</v>
      </c>
      <c r="D9" s="46">
        <v>1.498</v>
      </c>
      <c r="E9" s="19">
        <v>252455</v>
      </c>
      <c r="F9" s="20">
        <f t="shared" ref="F9:F26" si="2">+E9/B9*1000</f>
        <v>24.02551098047363</v>
      </c>
      <c r="G9" s="19">
        <v>68564</v>
      </c>
      <c r="H9" s="34">
        <f t="shared" ref="H9:H26" si="3">+G9/B9*1000</f>
        <v>6.5250644069841908</v>
      </c>
      <c r="I9">
        <v>-26463</v>
      </c>
      <c r="J9" s="34">
        <f t="shared" ref="J9:J26" si="4">+I9/B9*1000</f>
        <v>-2.5184175281783827</v>
      </c>
      <c r="K9">
        <v>0</v>
      </c>
      <c r="L9" s="34">
        <f t="shared" ref="L9:L26" si="5">+K9/B9*1000</f>
        <v>0</v>
      </c>
      <c r="M9">
        <f t="shared" ref="M9:M26" si="6">+K9+I9</f>
        <v>-26463</v>
      </c>
      <c r="N9" s="34">
        <f t="shared" ref="N9:N26" si="7">+M9/B9*1000</f>
        <v>-2.5184175281783827</v>
      </c>
      <c r="O9" s="17">
        <v>69.94</v>
      </c>
      <c r="P9" s="17">
        <v>66.95</v>
      </c>
      <c r="Q9" s="17">
        <v>73.06</v>
      </c>
      <c r="R9" s="17">
        <v>38.75</v>
      </c>
      <c r="S9" s="17">
        <v>42.3</v>
      </c>
      <c r="T9" s="17">
        <v>35.06</v>
      </c>
      <c r="U9" s="16">
        <v>3.0125000000000002</v>
      </c>
      <c r="V9" s="16">
        <v>3.0059999999999998</v>
      </c>
      <c r="W9" s="17">
        <f t="shared" ref="W9:W26" si="8">Q9-P9</f>
        <v>6.1099999999999994</v>
      </c>
      <c r="X9" s="17">
        <f t="shared" si="0"/>
        <v>1.2065031374786079</v>
      </c>
    </row>
    <row r="10" spans="1:24" x14ac:dyDescent="0.25">
      <c r="A10">
        <v>2014</v>
      </c>
      <c r="B10">
        <v>10665841</v>
      </c>
      <c r="C10" s="16">
        <f t="shared" si="1"/>
        <v>1.4929413203003843</v>
      </c>
      <c r="D10" s="46">
        <v>1.488</v>
      </c>
      <c r="E10" s="19">
        <v>251804</v>
      </c>
      <c r="F10" s="20">
        <f t="shared" si="2"/>
        <v>23.608452441771824</v>
      </c>
      <c r="G10" s="19">
        <v>67943</v>
      </c>
      <c r="H10" s="34">
        <f t="shared" si="3"/>
        <v>6.3701493393723005</v>
      </c>
      <c r="I10">
        <v>-25191</v>
      </c>
      <c r="J10" s="34">
        <f t="shared" si="4"/>
        <v>-2.3618390711055977</v>
      </c>
      <c r="K10">
        <v>2</v>
      </c>
      <c r="L10" s="34">
        <f t="shared" si="5"/>
        <v>1.8751451479541087E-4</v>
      </c>
      <c r="M10">
        <f t="shared" si="6"/>
        <v>-25189</v>
      </c>
      <c r="N10" s="34">
        <f t="shared" si="7"/>
        <v>-2.3616515565908025</v>
      </c>
      <c r="O10" s="17">
        <v>70.62</v>
      </c>
      <c r="P10" s="17">
        <v>67.52</v>
      </c>
      <c r="Q10" s="17">
        <v>73.84</v>
      </c>
      <c r="R10" s="17">
        <v>36.46</v>
      </c>
      <c r="S10" s="17">
        <v>40.159999999999997</v>
      </c>
      <c r="T10" s="17">
        <v>32.61</v>
      </c>
      <c r="U10" s="16">
        <v>2.9630999999999998</v>
      </c>
      <c r="V10" s="16">
        <v>2.9573</v>
      </c>
      <c r="W10" s="17">
        <f t="shared" si="8"/>
        <v>6.3200000000000074</v>
      </c>
      <c r="X10" s="17">
        <f t="shared" si="0"/>
        <v>1.2315240723704384</v>
      </c>
    </row>
    <row r="11" spans="1:24" x14ac:dyDescent="0.25">
      <c r="A11">
        <v>2015</v>
      </c>
      <c r="B11">
        <v>10825013</v>
      </c>
      <c r="C11" s="16">
        <f t="shared" si="1"/>
        <v>1.4813269926021564</v>
      </c>
      <c r="D11" s="46">
        <v>1.4750000000000001</v>
      </c>
      <c r="E11" s="19">
        <v>251008</v>
      </c>
      <c r="F11" s="20">
        <f t="shared" si="2"/>
        <v>23.187778157864567</v>
      </c>
      <c r="G11" s="19">
        <v>67427</v>
      </c>
      <c r="H11" s="34">
        <f t="shared" si="3"/>
        <v>6.2288146905689628</v>
      </c>
      <c r="I11">
        <v>-23920</v>
      </c>
      <c r="J11" s="34">
        <f t="shared" si="4"/>
        <v>-2.2096971153752887</v>
      </c>
      <c r="K11">
        <v>0</v>
      </c>
      <c r="L11" s="34">
        <f t="shared" si="5"/>
        <v>0</v>
      </c>
      <c r="M11">
        <f t="shared" si="6"/>
        <v>-23920</v>
      </c>
      <c r="N11" s="34">
        <f t="shared" si="7"/>
        <v>-2.2096971153752887</v>
      </c>
      <c r="O11" s="17">
        <v>71.260000000000005</v>
      </c>
      <c r="P11" s="17">
        <v>68.069999999999993</v>
      </c>
      <c r="Q11" s="17">
        <v>74.58</v>
      </c>
      <c r="R11" s="17">
        <v>34.31</v>
      </c>
      <c r="S11" s="17">
        <v>38.130000000000003</v>
      </c>
      <c r="T11" s="17">
        <v>30.34</v>
      </c>
      <c r="U11" s="16">
        <v>2.9138999999999999</v>
      </c>
      <c r="V11" s="16">
        <v>2.9087000000000001</v>
      </c>
      <c r="W11" s="17">
        <f t="shared" si="8"/>
        <v>6.5100000000000051</v>
      </c>
      <c r="X11" s="17">
        <f t="shared" si="0"/>
        <v>1.2567567567567568</v>
      </c>
    </row>
    <row r="12" spans="1:24" x14ac:dyDescent="0.25">
      <c r="A12">
        <v>2016</v>
      </c>
      <c r="B12">
        <v>10985059</v>
      </c>
      <c r="C12" s="16">
        <f t="shared" si="1"/>
        <v>1.4676601970930596</v>
      </c>
      <c r="D12" s="46">
        <v>1.46</v>
      </c>
      <c r="E12" s="19">
        <v>250081</v>
      </c>
      <c r="F12" s="20">
        <f t="shared" si="2"/>
        <v>22.765558200461189</v>
      </c>
      <c r="G12" s="19">
        <v>67000</v>
      </c>
      <c r="H12" s="34">
        <f t="shared" si="3"/>
        <v>6.0991934590428691</v>
      </c>
      <c r="I12">
        <v>-22647</v>
      </c>
      <c r="J12" s="34">
        <f t="shared" si="4"/>
        <v>-2.0616184218946842</v>
      </c>
      <c r="K12">
        <v>1</v>
      </c>
      <c r="L12" s="34">
        <f t="shared" si="5"/>
        <v>9.103273819466969E-5</v>
      </c>
      <c r="M12">
        <f t="shared" si="6"/>
        <v>-22646</v>
      </c>
      <c r="N12" s="34">
        <f t="shared" si="7"/>
        <v>-2.0615273891564896</v>
      </c>
      <c r="O12" s="17">
        <v>71.88</v>
      </c>
      <c r="P12" s="17">
        <v>68.61</v>
      </c>
      <c r="Q12" s="17">
        <v>75.28</v>
      </c>
      <c r="R12" s="17">
        <v>32.29</v>
      </c>
      <c r="S12" s="17">
        <v>36.19</v>
      </c>
      <c r="T12" s="17">
        <v>28.23</v>
      </c>
      <c r="U12" s="16">
        <v>2.8651</v>
      </c>
      <c r="V12" s="16">
        <v>2.8605</v>
      </c>
      <c r="W12" s="17">
        <f t="shared" si="8"/>
        <v>6.6700000000000017</v>
      </c>
      <c r="X12" s="17">
        <f t="shared" si="0"/>
        <v>1.2819695359546581</v>
      </c>
    </row>
    <row r="13" spans="1:24" x14ac:dyDescent="0.25">
      <c r="A13">
        <v>2017</v>
      </c>
      <c r="B13">
        <v>11145770</v>
      </c>
      <c r="C13" s="16">
        <f t="shared" si="1"/>
        <v>1.4523976946430395</v>
      </c>
      <c r="D13" s="46">
        <v>1.444</v>
      </c>
      <c r="E13" s="19">
        <v>249030</v>
      </c>
      <c r="F13" s="20">
        <f t="shared" si="2"/>
        <v>22.343005463059079</v>
      </c>
      <c r="G13" s="19">
        <v>66665</v>
      </c>
      <c r="H13" s="34">
        <f t="shared" si="3"/>
        <v>5.9811928650959061</v>
      </c>
      <c r="I13">
        <v>-21377</v>
      </c>
      <c r="J13" s="34">
        <f t="shared" si="4"/>
        <v>-1.9179473468409989</v>
      </c>
      <c r="K13">
        <v>0</v>
      </c>
      <c r="L13" s="34">
        <f t="shared" si="5"/>
        <v>0</v>
      </c>
      <c r="M13">
        <f t="shared" si="6"/>
        <v>-21377</v>
      </c>
      <c r="N13" s="34">
        <f t="shared" si="7"/>
        <v>-1.9179473468409989</v>
      </c>
      <c r="O13" s="17">
        <v>72.47</v>
      </c>
      <c r="P13" s="17">
        <v>69.12</v>
      </c>
      <c r="Q13" s="17">
        <v>75.94</v>
      </c>
      <c r="R13" s="17">
        <v>30.39</v>
      </c>
      <c r="S13" s="17">
        <v>34.35</v>
      </c>
      <c r="T13" s="17">
        <v>26.27</v>
      </c>
      <c r="U13" s="16">
        <v>2.8170000000000002</v>
      </c>
      <c r="V13" s="16">
        <v>2.8125</v>
      </c>
      <c r="W13" s="17">
        <f t="shared" si="8"/>
        <v>6.8199999999999932</v>
      </c>
      <c r="X13" s="17">
        <f t="shared" si="0"/>
        <v>1.3075751808146174</v>
      </c>
    </row>
    <row r="14" spans="1:24" x14ac:dyDescent="0.25">
      <c r="A14">
        <v>2018</v>
      </c>
      <c r="B14">
        <v>11307314</v>
      </c>
      <c r="C14" s="16">
        <f t="shared" si="1"/>
        <v>1.4389719246248551</v>
      </c>
      <c r="D14" s="46">
        <v>1.4339999999999999</v>
      </c>
      <c r="E14" s="19">
        <v>248830</v>
      </c>
      <c r="F14" s="20">
        <f t="shared" si="2"/>
        <v>22.006110381298335</v>
      </c>
      <c r="G14" s="19">
        <v>66628</v>
      </c>
      <c r="H14" s="34">
        <f t="shared" si="3"/>
        <v>5.8924692460119177</v>
      </c>
      <c r="I14">
        <v>-20102</v>
      </c>
      <c r="J14" s="34">
        <f t="shared" si="4"/>
        <v>-1.7777873684236594</v>
      </c>
      <c r="K14">
        <v>1</v>
      </c>
      <c r="L14" s="34">
        <f t="shared" si="5"/>
        <v>8.8438332923274258E-5</v>
      </c>
      <c r="M14">
        <f t="shared" si="6"/>
        <v>-20101</v>
      </c>
      <c r="N14" s="34">
        <f t="shared" si="7"/>
        <v>-1.777698930090736</v>
      </c>
      <c r="O14" s="17">
        <v>72.98</v>
      </c>
      <c r="P14" s="17">
        <v>69.59</v>
      </c>
      <c r="Q14" s="17">
        <v>76.5</v>
      </c>
      <c r="R14" s="17">
        <v>28.81</v>
      </c>
      <c r="S14" s="17">
        <v>32.770000000000003</v>
      </c>
      <c r="T14" s="17">
        <v>24.69</v>
      </c>
      <c r="U14" s="16">
        <v>2.7797000000000001</v>
      </c>
      <c r="V14" s="16">
        <v>2.7753000000000001</v>
      </c>
      <c r="W14" s="17">
        <f t="shared" si="8"/>
        <v>6.9099999999999966</v>
      </c>
      <c r="X14" s="17">
        <f t="shared" si="0"/>
        <v>1.3272579991899556</v>
      </c>
    </row>
    <row r="15" spans="1:24" x14ac:dyDescent="0.25">
      <c r="A15">
        <v>2019</v>
      </c>
      <c r="B15">
        <v>11469896</v>
      </c>
      <c r="C15" s="16">
        <f t="shared" si="1"/>
        <v>1.4276090993295445</v>
      </c>
      <c r="D15" s="46">
        <v>1.4219999999999999</v>
      </c>
      <c r="E15" s="19">
        <v>248556</v>
      </c>
      <c r="F15" s="20">
        <f t="shared" si="2"/>
        <v>21.67029238974791</v>
      </c>
      <c r="G15" s="19">
        <v>66662</v>
      </c>
      <c r="H15" s="34">
        <f t="shared" si="3"/>
        <v>5.8119097156591479</v>
      </c>
      <c r="I15">
        <v>-18832</v>
      </c>
      <c r="J15" s="34">
        <f t="shared" si="4"/>
        <v>-1.6418631869024793</v>
      </c>
      <c r="K15">
        <v>-1</v>
      </c>
      <c r="L15" s="34">
        <f t="shared" si="5"/>
        <v>-8.7184748667293928E-5</v>
      </c>
      <c r="M15">
        <f t="shared" si="6"/>
        <v>-18833</v>
      </c>
      <c r="N15" s="34">
        <f t="shared" si="7"/>
        <v>-1.6419503716511465</v>
      </c>
      <c r="O15" s="17">
        <v>73.47</v>
      </c>
      <c r="P15" s="17">
        <v>70.040000000000006</v>
      </c>
      <c r="Q15" s="17">
        <v>77.03</v>
      </c>
      <c r="R15" s="17">
        <v>27.29</v>
      </c>
      <c r="S15" s="17">
        <v>31.22</v>
      </c>
      <c r="T15" s="17">
        <v>23.2</v>
      </c>
      <c r="U15" s="16">
        <v>2.7422</v>
      </c>
      <c r="V15" s="16">
        <v>2.7383000000000002</v>
      </c>
      <c r="W15" s="17">
        <f t="shared" si="8"/>
        <v>6.9899999999999949</v>
      </c>
      <c r="X15" s="17">
        <f t="shared" si="0"/>
        <v>1.3456896551724138</v>
      </c>
    </row>
    <row r="16" spans="1:24" x14ac:dyDescent="0.25">
      <c r="A16">
        <v>2020</v>
      </c>
      <c r="B16">
        <v>11633371</v>
      </c>
      <c r="C16" s="16">
        <f t="shared" si="1"/>
        <v>1.4151914388854843</v>
      </c>
      <c r="D16" s="46">
        <v>1.409</v>
      </c>
      <c r="E16" s="19">
        <v>248215</v>
      </c>
      <c r="F16" s="20">
        <f t="shared" si="2"/>
        <v>21.336463867609826</v>
      </c>
      <c r="G16" s="19">
        <v>66760</v>
      </c>
      <c r="H16" s="34">
        <f t="shared" si="3"/>
        <v>5.7386633676515597</v>
      </c>
      <c r="I16">
        <v>-17560</v>
      </c>
      <c r="J16" s="34">
        <f t="shared" si="4"/>
        <v>-1.5094507000593378</v>
      </c>
      <c r="K16">
        <v>0</v>
      </c>
      <c r="L16" s="34">
        <f t="shared" si="5"/>
        <v>0</v>
      </c>
      <c r="M16">
        <f t="shared" si="6"/>
        <v>-17560</v>
      </c>
      <c r="N16" s="34">
        <f t="shared" si="7"/>
        <v>-1.5094507000593378</v>
      </c>
      <c r="O16" s="17">
        <v>73.94</v>
      </c>
      <c r="P16" s="17">
        <v>70.48</v>
      </c>
      <c r="Q16" s="17">
        <v>77.540000000000006</v>
      </c>
      <c r="R16" s="17">
        <v>25.87</v>
      </c>
      <c r="S16" s="17">
        <v>29.77</v>
      </c>
      <c r="T16" s="17">
        <v>21.82</v>
      </c>
      <c r="U16" s="16">
        <v>2.7046000000000001</v>
      </c>
      <c r="V16" s="16">
        <v>2.7012999999999998</v>
      </c>
      <c r="W16" s="17">
        <f t="shared" si="8"/>
        <v>7.0600000000000023</v>
      </c>
      <c r="X16" s="17">
        <f t="shared" si="0"/>
        <v>1.3643446379468378</v>
      </c>
    </row>
    <row r="17" spans="1:24" x14ac:dyDescent="0.25">
      <c r="A17">
        <v>2021</v>
      </c>
      <c r="B17">
        <v>11797257</v>
      </c>
      <c r="C17" s="16">
        <f t="shared" si="1"/>
        <v>1.3989268464658831</v>
      </c>
      <c r="D17" s="46">
        <v>1.389</v>
      </c>
      <c r="E17" s="19">
        <v>247788</v>
      </c>
      <c r="F17" s="20">
        <f t="shared" si="2"/>
        <v>21.003865559595759</v>
      </c>
      <c r="G17" s="19">
        <v>66909</v>
      </c>
      <c r="H17" s="34">
        <f t="shared" si="3"/>
        <v>5.6715726376055047</v>
      </c>
      <c r="I17">
        <v>-16999</v>
      </c>
      <c r="J17" s="34">
        <f t="shared" si="4"/>
        <v>-1.4409281750834113</v>
      </c>
      <c r="K17">
        <v>-2</v>
      </c>
      <c r="L17" s="34">
        <f t="shared" si="5"/>
        <v>-1.6953093418241208E-4</v>
      </c>
      <c r="M17">
        <f t="shared" si="6"/>
        <v>-17001</v>
      </c>
      <c r="N17" s="34">
        <f t="shared" si="7"/>
        <v>-1.4410977060175938</v>
      </c>
      <c r="O17" s="17">
        <v>74.400000000000006</v>
      </c>
      <c r="P17" s="17">
        <v>70.900000000000006</v>
      </c>
      <c r="Q17" s="17">
        <v>78.040000000000006</v>
      </c>
      <c r="R17" s="17">
        <v>24.53</v>
      </c>
      <c r="S17" s="17">
        <v>28.38</v>
      </c>
      <c r="T17" s="17">
        <v>20.53</v>
      </c>
      <c r="U17" s="16">
        <v>2.6673</v>
      </c>
      <c r="V17" s="16">
        <v>2.6644000000000001</v>
      </c>
      <c r="W17" s="17">
        <f t="shared" si="8"/>
        <v>7.1400000000000006</v>
      </c>
      <c r="X17" s="17">
        <f t="shared" si="0"/>
        <v>1.382367267413541</v>
      </c>
    </row>
    <row r="18" spans="1:24" x14ac:dyDescent="0.25">
      <c r="A18">
        <v>2022</v>
      </c>
      <c r="B18">
        <v>11961042</v>
      </c>
      <c r="C18" s="16">
        <f t="shared" si="1"/>
        <v>1.3787821651213581</v>
      </c>
      <c r="D18" s="46">
        <v>1.369</v>
      </c>
      <c r="E18" s="19">
        <v>247243</v>
      </c>
      <c r="F18" s="20">
        <f t="shared" si="2"/>
        <v>20.670690730790845</v>
      </c>
      <c r="G18" s="19">
        <v>67116</v>
      </c>
      <c r="H18" s="34">
        <f t="shared" si="3"/>
        <v>5.6112168153911677</v>
      </c>
      <c r="I18">
        <v>-16433</v>
      </c>
      <c r="J18" s="34">
        <f t="shared" si="4"/>
        <v>-1.3738769582115005</v>
      </c>
      <c r="K18">
        <v>-2</v>
      </c>
      <c r="L18" s="34">
        <f t="shared" si="5"/>
        <v>-1.672095123485061E-4</v>
      </c>
      <c r="M18">
        <f t="shared" si="6"/>
        <v>-16435</v>
      </c>
      <c r="N18" s="34">
        <f t="shared" si="7"/>
        <v>-1.3740441677238489</v>
      </c>
      <c r="O18" s="17">
        <v>74.84</v>
      </c>
      <c r="P18" s="17">
        <v>71.319999999999993</v>
      </c>
      <c r="Q18" s="17">
        <v>78.510000000000005</v>
      </c>
      <c r="R18" s="17">
        <v>23.27</v>
      </c>
      <c r="S18" s="17">
        <v>27.09</v>
      </c>
      <c r="T18" s="17">
        <v>19.3</v>
      </c>
      <c r="U18" s="16">
        <v>2.6303000000000001</v>
      </c>
      <c r="V18" s="16">
        <v>2.6274999999999999</v>
      </c>
      <c r="W18" s="17">
        <f t="shared" si="8"/>
        <v>7.1900000000000119</v>
      </c>
      <c r="X18" s="17">
        <f t="shared" si="0"/>
        <v>1.4036269430051813</v>
      </c>
    </row>
    <row r="19" spans="1:24" x14ac:dyDescent="0.25">
      <c r="A19">
        <v>2023</v>
      </c>
      <c r="B19">
        <v>12125003</v>
      </c>
      <c r="C19" s="16">
        <f t="shared" si="1"/>
        <v>1.361481577294464</v>
      </c>
      <c r="D19" s="46">
        <v>1.3540000000000001</v>
      </c>
      <c r="E19" s="19">
        <v>247514</v>
      </c>
      <c r="F19" s="20">
        <f t="shared" si="2"/>
        <v>20.413520722427862</v>
      </c>
      <c r="G19" s="19">
        <v>67411</v>
      </c>
      <c r="H19" s="34">
        <f t="shared" si="3"/>
        <v>5.5596687275046444</v>
      </c>
      <c r="I19">
        <v>-15871</v>
      </c>
      <c r="J19" s="34">
        <f t="shared" si="4"/>
        <v>-1.3089481297447927</v>
      </c>
      <c r="K19">
        <v>-2</v>
      </c>
      <c r="L19" s="34">
        <f t="shared" si="5"/>
        <v>-1.64948412796269E-4</v>
      </c>
      <c r="M19">
        <f t="shared" si="6"/>
        <v>-15873</v>
      </c>
      <c r="N19" s="34">
        <f t="shared" si="7"/>
        <v>-1.3091130781575888</v>
      </c>
      <c r="O19" s="17">
        <v>75.260000000000005</v>
      </c>
      <c r="P19" s="17">
        <v>71.709999999999994</v>
      </c>
      <c r="Q19" s="17">
        <v>78.959999999999994</v>
      </c>
      <c r="R19" s="17">
        <v>22.05</v>
      </c>
      <c r="S19" s="17">
        <v>25.82</v>
      </c>
      <c r="T19" s="17">
        <v>18.13</v>
      </c>
      <c r="U19" s="16">
        <v>2.6030000000000002</v>
      </c>
      <c r="V19" s="16">
        <v>2.6002999999999998</v>
      </c>
      <c r="W19" s="17">
        <f t="shared" si="8"/>
        <v>7.25</v>
      </c>
      <c r="X19" s="17">
        <f t="shared" si="0"/>
        <v>1.4241588527302813</v>
      </c>
    </row>
    <row r="20" spans="1:24" x14ac:dyDescent="0.25">
      <c r="A20">
        <v>2024</v>
      </c>
      <c r="B20">
        <v>12289431</v>
      </c>
      <c r="C20" s="16">
        <f t="shared" si="1"/>
        <v>1.3469940456878358</v>
      </c>
      <c r="D20" s="46">
        <v>1.34</v>
      </c>
      <c r="E20" s="19">
        <v>247699</v>
      </c>
      <c r="F20" s="20">
        <f t="shared" si="2"/>
        <v>20.155449019568113</v>
      </c>
      <c r="G20" s="19">
        <v>67771</v>
      </c>
      <c r="H20" s="34">
        <f t="shared" si="3"/>
        <v>5.5145758985912368</v>
      </c>
      <c r="I20">
        <v>-15307</v>
      </c>
      <c r="J20" s="34">
        <f t="shared" si="4"/>
        <v>-1.2455417992907889</v>
      </c>
      <c r="K20">
        <v>-2</v>
      </c>
      <c r="L20" s="34">
        <f t="shared" si="5"/>
        <v>-1.627414645966929E-4</v>
      </c>
      <c r="M20">
        <f t="shared" si="6"/>
        <v>-15309</v>
      </c>
      <c r="N20" s="34">
        <f t="shared" si="7"/>
        <v>-1.2457045407553855</v>
      </c>
      <c r="O20" s="17">
        <v>75.67</v>
      </c>
      <c r="P20" s="17">
        <v>72.08</v>
      </c>
      <c r="Q20" s="17">
        <v>79.39</v>
      </c>
      <c r="R20" s="17">
        <v>20.94</v>
      </c>
      <c r="S20" s="17">
        <v>24.66</v>
      </c>
      <c r="T20" s="17">
        <v>17.07</v>
      </c>
      <c r="U20" s="16">
        <v>2.5756000000000001</v>
      </c>
      <c r="V20" s="16">
        <v>2.5731999999999999</v>
      </c>
      <c r="W20" s="17">
        <f t="shared" si="8"/>
        <v>7.3100000000000023</v>
      </c>
      <c r="X20" s="17">
        <f t="shared" si="0"/>
        <v>1.4446397188049209</v>
      </c>
    </row>
    <row r="21" spans="1:24" x14ac:dyDescent="0.25">
      <c r="A21">
        <v>2025</v>
      </c>
      <c r="B21">
        <v>12454178</v>
      </c>
      <c r="C21" s="16">
        <f t="shared" si="1"/>
        <v>1.3316524241803032</v>
      </c>
      <c r="D21" s="46">
        <v>1.3240000000000001</v>
      </c>
      <c r="E21" s="19">
        <v>247791</v>
      </c>
      <c r="F21" s="20">
        <f t="shared" si="2"/>
        <v>19.896214748175272</v>
      </c>
      <c r="G21" s="19">
        <v>68174</v>
      </c>
      <c r="H21" s="34">
        <f t="shared" si="3"/>
        <v>5.4739863200927434</v>
      </c>
      <c r="I21">
        <v>-14746</v>
      </c>
      <c r="J21" s="34">
        <f t="shared" si="4"/>
        <v>-1.1840203343809603</v>
      </c>
      <c r="K21">
        <v>-3</v>
      </c>
      <c r="L21" s="34">
        <f t="shared" si="5"/>
        <v>-2.4088301933696465E-4</v>
      </c>
      <c r="M21">
        <f t="shared" si="6"/>
        <v>-14749</v>
      </c>
      <c r="N21" s="34">
        <f t="shared" si="7"/>
        <v>-1.1842612174002973</v>
      </c>
      <c r="O21" s="17">
        <v>76.06</v>
      </c>
      <c r="P21" s="17">
        <v>72.45</v>
      </c>
      <c r="Q21" s="17">
        <v>79.81</v>
      </c>
      <c r="R21" s="17">
        <v>19.88</v>
      </c>
      <c r="S21" s="17">
        <v>23.53</v>
      </c>
      <c r="T21" s="17">
        <v>16.079999999999998</v>
      </c>
      <c r="U21" s="16">
        <v>2.5482</v>
      </c>
      <c r="V21" s="16">
        <v>2.5459999999999998</v>
      </c>
      <c r="W21" s="17">
        <f t="shared" si="8"/>
        <v>7.3599999999999994</v>
      </c>
      <c r="X21" s="17">
        <f t="shared" si="0"/>
        <v>1.463308457711443</v>
      </c>
    </row>
    <row r="22" spans="1:24" x14ac:dyDescent="0.25">
      <c r="A22">
        <v>2026</v>
      </c>
      <c r="B22">
        <v>12619100</v>
      </c>
      <c r="C22" s="16">
        <f t="shared" si="1"/>
        <v>1.3155390252702281</v>
      </c>
      <c r="D22" s="46">
        <v>1.3069999999999999</v>
      </c>
      <c r="E22" s="19">
        <v>247784</v>
      </c>
      <c r="F22" s="20">
        <f t="shared" si="2"/>
        <v>19.635631701151429</v>
      </c>
      <c r="G22" s="19">
        <v>68618</v>
      </c>
      <c r="H22" s="34">
        <f t="shared" si="3"/>
        <v>5.4376302588932655</v>
      </c>
      <c r="I22">
        <v>-14184</v>
      </c>
      <c r="J22" s="34">
        <f t="shared" si="4"/>
        <v>-1.1240104286359565</v>
      </c>
      <c r="K22">
        <v>1</v>
      </c>
      <c r="L22" s="34">
        <f t="shared" si="5"/>
        <v>7.9244954077549104E-5</v>
      </c>
      <c r="M22">
        <f t="shared" si="6"/>
        <v>-14183</v>
      </c>
      <c r="N22" s="34">
        <f t="shared" si="7"/>
        <v>-1.1239311836818791</v>
      </c>
      <c r="O22" s="17">
        <v>76.44</v>
      </c>
      <c r="P22" s="17">
        <v>72.81</v>
      </c>
      <c r="Q22" s="17">
        <v>80.209999999999994</v>
      </c>
      <c r="R22" s="17">
        <v>18.850000000000001</v>
      </c>
      <c r="S22" s="17">
        <v>22.44</v>
      </c>
      <c r="T22" s="17">
        <v>15.12</v>
      </c>
      <c r="U22" s="16">
        <v>2.5207000000000002</v>
      </c>
      <c r="V22" s="16">
        <v>2.5186999999999999</v>
      </c>
      <c r="W22" s="17">
        <f t="shared" si="8"/>
        <v>7.3999999999999915</v>
      </c>
      <c r="X22" s="17">
        <f t="shared" si="0"/>
        <v>1.4841269841269842</v>
      </c>
    </row>
    <row r="23" spans="1:24" x14ac:dyDescent="0.25">
      <c r="A23">
        <v>2027</v>
      </c>
      <c r="B23">
        <v>12784057</v>
      </c>
      <c r="C23" s="16">
        <f t="shared" si="1"/>
        <v>1.2987308514771594</v>
      </c>
      <c r="D23" s="46">
        <v>1.29</v>
      </c>
      <c r="E23" s="19">
        <v>247656</v>
      </c>
      <c r="F23" s="20">
        <f t="shared" si="2"/>
        <v>19.372254050494298</v>
      </c>
      <c r="G23" s="19">
        <v>69115</v>
      </c>
      <c r="H23" s="34">
        <f t="shared" si="3"/>
        <v>5.4063432289139515</v>
      </c>
      <c r="I23">
        <v>-13620</v>
      </c>
      <c r="J23" s="34">
        <f t="shared" si="4"/>
        <v>-1.0653894925531073</v>
      </c>
      <c r="K23">
        <v>2</v>
      </c>
      <c r="L23" s="34">
        <f t="shared" si="5"/>
        <v>1.5644485940574264E-4</v>
      </c>
      <c r="M23">
        <f t="shared" si="6"/>
        <v>-13618</v>
      </c>
      <c r="N23" s="34">
        <f t="shared" si="7"/>
        <v>-1.0652330476937018</v>
      </c>
      <c r="O23" s="17">
        <v>76.81</v>
      </c>
      <c r="P23" s="17">
        <v>73.16</v>
      </c>
      <c r="Q23" s="17">
        <v>80.599999999999994</v>
      </c>
      <c r="R23" s="17">
        <v>17.91</v>
      </c>
      <c r="S23" s="17">
        <v>21.41</v>
      </c>
      <c r="T23" s="17">
        <v>14.26</v>
      </c>
      <c r="U23" s="16">
        <v>2.4933000000000001</v>
      </c>
      <c r="V23" s="16">
        <v>2.4912000000000001</v>
      </c>
      <c r="W23" s="17">
        <f t="shared" si="8"/>
        <v>7.4399999999999977</v>
      </c>
      <c r="X23" s="17">
        <f t="shared" si="0"/>
        <v>1.5014025245441796</v>
      </c>
    </row>
    <row r="24" spans="1:24" x14ac:dyDescent="0.25">
      <c r="A24">
        <v>2028</v>
      </c>
      <c r="B24">
        <v>12949224</v>
      </c>
      <c r="C24" s="16">
        <f t="shared" si="1"/>
        <v>1.28370158578307</v>
      </c>
      <c r="D24" s="46">
        <v>1.2769999999999999</v>
      </c>
      <c r="E24" s="19">
        <v>248240</v>
      </c>
      <c r="F24" s="20">
        <f t="shared" si="2"/>
        <v>19.170260704425221</v>
      </c>
      <c r="G24" s="19">
        <v>6978</v>
      </c>
      <c r="H24" s="34">
        <f t="shared" si="3"/>
        <v>0.53887398966918787</v>
      </c>
      <c r="I24">
        <v>-13058</v>
      </c>
      <c r="J24" s="34">
        <f t="shared" si="4"/>
        <v>-1.0084001944826964</v>
      </c>
      <c r="K24">
        <v>-1</v>
      </c>
      <c r="L24" s="34">
        <f t="shared" si="5"/>
        <v>-7.7224704739063904E-5</v>
      </c>
      <c r="M24">
        <f t="shared" si="6"/>
        <v>-13059</v>
      </c>
      <c r="N24" s="34">
        <f t="shared" si="7"/>
        <v>-1.0084774191874355</v>
      </c>
      <c r="O24" s="17">
        <v>77.14</v>
      </c>
      <c r="P24" s="17">
        <v>73.48</v>
      </c>
      <c r="Q24" s="17">
        <v>80.94</v>
      </c>
      <c r="R24" s="17">
        <v>17.07</v>
      </c>
      <c r="S24" s="17">
        <v>20.51</v>
      </c>
      <c r="T24" s="17">
        <v>13.49</v>
      </c>
      <c r="U24" s="16">
        <v>2.4735999999999998</v>
      </c>
      <c r="V24" s="16">
        <v>2.4716</v>
      </c>
      <c r="W24" s="17">
        <f t="shared" si="8"/>
        <v>7.4599999999999937</v>
      </c>
      <c r="X24" s="17">
        <f t="shared" si="0"/>
        <v>1.5203854707190512</v>
      </c>
    </row>
    <row r="25" spans="1:24" x14ac:dyDescent="0.25">
      <c r="A25">
        <v>2029</v>
      </c>
      <c r="B25">
        <v>13114794</v>
      </c>
      <c r="C25" s="16">
        <f t="shared" si="1"/>
        <v>1.270504241980523</v>
      </c>
      <c r="D25" s="46">
        <v>1.264</v>
      </c>
      <c r="E25" s="19">
        <v>248727</v>
      </c>
      <c r="F25" s="20">
        <f t="shared" si="2"/>
        <v>18.965376047843375</v>
      </c>
      <c r="G25" s="19">
        <v>70487</v>
      </c>
      <c r="H25" s="34">
        <f t="shared" si="3"/>
        <v>5.3746173977265679</v>
      </c>
      <c r="I25">
        <v>-12494</v>
      </c>
      <c r="J25" s="34">
        <f t="shared" si="4"/>
        <v>-0.95266460151794996</v>
      </c>
      <c r="K25">
        <v>1</v>
      </c>
      <c r="L25" s="34">
        <f t="shared" si="5"/>
        <v>7.6249768010080833E-5</v>
      </c>
      <c r="M25">
        <f t="shared" si="6"/>
        <v>-12493</v>
      </c>
      <c r="N25" s="34">
        <f t="shared" si="7"/>
        <v>-0.95258835174993983</v>
      </c>
      <c r="O25" s="17">
        <v>77.459999999999994</v>
      </c>
      <c r="P25" s="17">
        <v>73.8</v>
      </c>
      <c r="Q25" s="17">
        <v>81.27</v>
      </c>
      <c r="R25" s="17">
        <v>16.23</v>
      </c>
      <c r="S25" s="17">
        <v>19.59</v>
      </c>
      <c r="T25" s="17">
        <v>12.75</v>
      </c>
      <c r="U25" s="16">
        <v>2.4539</v>
      </c>
      <c r="V25" s="16">
        <v>2.4519000000000002</v>
      </c>
      <c r="W25" s="17">
        <f t="shared" si="8"/>
        <v>7.4699999999999989</v>
      </c>
      <c r="X25" s="17">
        <f t="shared" si="0"/>
        <v>1.536470588235294</v>
      </c>
    </row>
    <row r="26" spans="1:24" x14ac:dyDescent="0.25">
      <c r="A26" s="38">
        <v>2030</v>
      </c>
      <c r="B26" s="38">
        <v>13280632</v>
      </c>
      <c r="C26" s="39">
        <f t="shared" si="1"/>
        <v>1.25658272873605</v>
      </c>
      <c r="D26" s="47">
        <v>1.2490000000000001</v>
      </c>
      <c r="E26" s="40">
        <v>249108</v>
      </c>
      <c r="F26" s="41">
        <f t="shared" si="2"/>
        <v>18.757239866295521</v>
      </c>
      <c r="G26" s="40">
        <v>71248</v>
      </c>
      <c r="H26" s="42">
        <f t="shared" si="3"/>
        <v>5.3648049279582475</v>
      </c>
      <c r="I26" s="38">
        <v>-11930</v>
      </c>
      <c r="J26" s="42">
        <f t="shared" si="4"/>
        <v>-0.89830062304263836</v>
      </c>
      <c r="K26" s="38">
        <v>1</v>
      </c>
      <c r="L26" s="42">
        <f t="shared" si="5"/>
        <v>7.5297621378259713E-5</v>
      </c>
      <c r="M26" s="38">
        <f t="shared" si="6"/>
        <v>-11929</v>
      </c>
      <c r="N26" s="42">
        <f t="shared" si="7"/>
        <v>-0.89822532542125999</v>
      </c>
      <c r="O26" s="43">
        <v>77.77</v>
      </c>
      <c r="P26" s="43">
        <v>74.11</v>
      </c>
      <c r="Q26" s="43">
        <v>81.59</v>
      </c>
      <c r="R26" s="43">
        <v>15.46</v>
      </c>
      <c r="S26" s="43">
        <v>18.760000000000002</v>
      </c>
      <c r="T26" s="43">
        <v>12.04</v>
      </c>
      <c r="U26" s="39">
        <v>2.4340999999999999</v>
      </c>
      <c r="V26" s="39">
        <v>2.4321000000000002</v>
      </c>
      <c r="W26" s="43">
        <f t="shared" si="8"/>
        <v>7.480000000000004</v>
      </c>
      <c r="X26" s="43">
        <f t="shared" si="0"/>
        <v>1.5581395348837213</v>
      </c>
    </row>
    <row r="27" spans="1:24" x14ac:dyDescent="0.25">
      <c r="U27" s="16"/>
      <c r="V27" s="16"/>
    </row>
    <row r="28" spans="1:24" x14ac:dyDescent="0.25">
      <c r="U28" s="16"/>
      <c r="V28" s="16"/>
    </row>
    <row r="29" spans="1:24" x14ac:dyDescent="0.25">
      <c r="A29" s="35" t="s">
        <v>277</v>
      </c>
      <c r="U29" s="16"/>
      <c r="V29" s="16"/>
    </row>
    <row r="30" spans="1:24" x14ac:dyDescent="0.25">
      <c r="A30" s="92" t="s">
        <v>276</v>
      </c>
      <c r="B30" s="88" t="s">
        <v>255</v>
      </c>
      <c r="C30" s="88" t="s">
        <v>256</v>
      </c>
      <c r="D30" s="95" t="s">
        <v>257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1" t="s">
        <v>265</v>
      </c>
      <c r="P30" s="91"/>
      <c r="Q30" s="91"/>
      <c r="R30" s="91" t="s">
        <v>269</v>
      </c>
      <c r="S30" s="91"/>
      <c r="T30" s="91"/>
      <c r="U30" s="88" t="s">
        <v>270</v>
      </c>
      <c r="V30" s="88" t="s">
        <v>270</v>
      </c>
      <c r="W30" s="88" t="s">
        <v>271</v>
      </c>
      <c r="X30" s="88" t="s">
        <v>272</v>
      </c>
    </row>
    <row r="31" spans="1:24" x14ac:dyDescent="0.25">
      <c r="A31" s="93"/>
      <c r="B31" s="88"/>
      <c r="C31" s="88"/>
      <c r="D31" s="89" t="s">
        <v>258</v>
      </c>
      <c r="E31" s="88" t="s">
        <v>261</v>
      </c>
      <c r="F31" s="88" t="s">
        <v>262</v>
      </c>
      <c r="G31" s="88" t="s">
        <v>263</v>
      </c>
      <c r="H31" s="88" t="s">
        <v>264</v>
      </c>
      <c r="I31" s="90" t="s">
        <v>273</v>
      </c>
      <c r="J31" s="90"/>
      <c r="K31" s="88" t="s">
        <v>274</v>
      </c>
      <c r="L31" s="88"/>
      <c r="M31" s="88" t="s">
        <v>275</v>
      </c>
      <c r="N31" s="88"/>
      <c r="O31" s="88" t="s">
        <v>266</v>
      </c>
      <c r="P31" s="88" t="s">
        <v>267</v>
      </c>
      <c r="Q31" s="88" t="s">
        <v>268</v>
      </c>
      <c r="R31" s="88" t="s">
        <v>266</v>
      </c>
      <c r="S31" s="88" t="s">
        <v>267</v>
      </c>
      <c r="T31" s="88" t="s">
        <v>268</v>
      </c>
      <c r="U31" s="88"/>
      <c r="V31" s="88"/>
      <c r="W31" s="88"/>
      <c r="X31" s="88"/>
    </row>
    <row r="32" spans="1:24" x14ac:dyDescent="0.25">
      <c r="A32" s="93"/>
      <c r="B32" s="88"/>
      <c r="C32" s="88"/>
      <c r="D32" s="89"/>
      <c r="E32" s="88"/>
      <c r="F32" s="88"/>
      <c r="G32" s="88"/>
      <c r="H32" s="88"/>
      <c r="I32" s="90"/>
      <c r="J32" s="90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5" x14ac:dyDescent="0.25">
      <c r="A33" s="94"/>
      <c r="B33" s="88"/>
      <c r="C33" s="88"/>
      <c r="D33" s="89"/>
      <c r="E33" s="88"/>
      <c r="F33" s="88"/>
      <c r="G33" s="88"/>
      <c r="H33" s="88"/>
      <c r="I33" s="44" t="s">
        <v>259</v>
      </c>
      <c r="J33" s="44" t="s">
        <v>260</v>
      </c>
      <c r="K33" s="44" t="s">
        <v>259</v>
      </c>
      <c r="L33" s="44" t="s">
        <v>260</v>
      </c>
      <c r="M33" s="44" t="s">
        <v>259</v>
      </c>
      <c r="N33" s="44" t="s">
        <v>260</v>
      </c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spans="1:25" x14ac:dyDescent="0.25">
      <c r="A34">
        <v>2012</v>
      </c>
      <c r="B34">
        <v>596470</v>
      </c>
      <c r="C34" s="16" t="e">
        <f>NA()</f>
        <v>#N/A</v>
      </c>
      <c r="D34" s="45" t="s">
        <v>205</v>
      </c>
      <c r="E34">
        <v>14705</v>
      </c>
      <c r="F34" s="20">
        <f>+E34/B34*1000</f>
        <v>24.653377370194647</v>
      </c>
      <c r="G34">
        <v>4272</v>
      </c>
      <c r="H34" s="34">
        <f>+G34/B34*1000</f>
        <v>7.1621372407665103</v>
      </c>
      <c r="I34">
        <v>-2513</v>
      </c>
      <c r="J34" s="34">
        <f>+I34/B34*1000</f>
        <v>-4.213120525759888</v>
      </c>
      <c r="K34">
        <v>-3157</v>
      </c>
      <c r="L34" s="34">
        <f t="shared" ref="L34:L52" si="9">+K34/B34*1000</f>
        <v>-5.2928060086844271</v>
      </c>
      <c r="M34">
        <v>-5670</v>
      </c>
      <c r="N34" s="34">
        <f t="shared" ref="N34:N52" si="10">+M34/B34*1000</f>
        <v>-9.5059265344443151</v>
      </c>
      <c r="O34">
        <v>69.400000000000006</v>
      </c>
      <c r="P34">
        <v>66.45</v>
      </c>
      <c r="Q34">
        <v>72.47</v>
      </c>
      <c r="R34">
        <v>41.11</v>
      </c>
      <c r="S34">
        <v>44.53</v>
      </c>
      <c r="T34">
        <v>37.56</v>
      </c>
      <c r="U34" s="16">
        <v>3.3549000000000002</v>
      </c>
      <c r="V34" s="16">
        <v>3.3529</v>
      </c>
      <c r="W34" s="17">
        <f>Q34-P34</f>
        <v>6.019999999999996</v>
      </c>
      <c r="X34" s="17">
        <f t="shared" ref="X34:X52" si="11">S34/T34</f>
        <v>1.1855697550585729</v>
      </c>
      <c r="Y34" s="17"/>
    </row>
    <row r="35" spans="1:25" x14ac:dyDescent="0.25">
      <c r="A35">
        <v>2013</v>
      </c>
      <c r="B35">
        <v>601267</v>
      </c>
      <c r="C35" s="16">
        <f t="shared" ref="C35:C52" si="12">100*LN(B35/B34)</f>
        <v>0.80101485533532957</v>
      </c>
      <c r="D35" s="45" t="s">
        <v>206</v>
      </c>
      <c r="E35">
        <v>14594</v>
      </c>
      <c r="F35" s="20">
        <f t="shared" ref="F35:F52" si="13">+E35/B35*1000</f>
        <v>24.272078793614153</v>
      </c>
      <c r="G35">
        <v>4222</v>
      </c>
      <c r="H35" s="34">
        <f t="shared" ref="H35:H52" si="14">+G35/B35*1000</f>
        <v>7.021838883557554</v>
      </c>
      <c r="I35">
        <v>-2398</v>
      </c>
      <c r="J35" s="34">
        <f t="shared" ref="J35:J52" si="15">+I35/B35*1000</f>
        <v>-3.9882448230153988</v>
      </c>
      <c r="K35">
        <v>-3145</v>
      </c>
      <c r="L35" s="34">
        <f t="shared" si="9"/>
        <v>-5.23062133794138</v>
      </c>
      <c r="M35">
        <v>-5543</v>
      </c>
      <c r="N35" s="34">
        <f t="shared" si="10"/>
        <v>-9.2188661609567806</v>
      </c>
      <c r="O35">
        <v>70.069999999999993</v>
      </c>
      <c r="P35">
        <v>67.010000000000005</v>
      </c>
      <c r="Q35">
        <v>73.239999999999995</v>
      </c>
      <c r="R35">
        <v>38.81</v>
      </c>
      <c r="S35">
        <v>42.36</v>
      </c>
      <c r="T35">
        <v>35.119999999999997</v>
      </c>
      <c r="U35" s="16">
        <v>3.2938999999999998</v>
      </c>
      <c r="V35" s="16">
        <v>3.2921999999999998</v>
      </c>
      <c r="W35" s="17">
        <f t="shared" ref="W35:W52" si="16">Q35-P35</f>
        <v>6.2299999999999898</v>
      </c>
      <c r="X35" s="17">
        <f t="shared" si="11"/>
        <v>1.2061503416856494</v>
      </c>
      <c r="Y35" s="17"/>
    </row>
    <row r="36" spans="1:25" x14ac:dyDescent="0.25">
      <c r="A36">
        <v>2014</v>
      </c>
      <c r="B36">
        <v>606132</v>
      </c>
      <c r="C36" s="16">
        <f t="shared" si="12"/>
        <v>0.80586886832413329</v>
      </c>
      <c r="D36" s="45" t="s">
        <v>207</v>
      </c>
      <c r="E36">
        <v>14493</v>
      </c>
      <c r="F36" s="20">
        <f t="shared" si="13"/>
        <v>23.910633327394034</v>
      </c>
      <c r="G36">
        <v>4179</v>
      </c>
      <c r="H36" s="34">
        <f t="shared" si="14"/>
        <v>6.8945378234443986</v>
      </c>
      <c r="I36">
        <v>-2282</v>
      </c>
      <c r="J36" s="34">
        <f t="shared" si="15"/>
        <v>-3.7648564999043113</v>
      </c>
      <c r="K36">
        <v>-3131</v>
      </c>
      <c r="L36" s="34">
        <f t="shared" si="9"/>
        <v>-5.1655414992113924</v>
      </c>
      <c r="M36">
        <v>-5413</v>
      </c>
      <c r="N36" s="34">
        <f t="shared" si="10"/>
        <v>-8.930397999115705</v>
      </c>
      <c r="O36">
        <v>70.7</v>
      </c>
      <c r="P36">
        <v>67.56</v>
      </c>
      <c r="Q36">
        <v>73.959999999999994</v>
      </c>
      <c r="R36">
        <v>36.75</v>
      </c>
      <c r="S36">
        <v>40.369999999999997</v>
      </c>
      <c r="T36">
        <v>32.99</v>
      </c>
      <c r="U36" s="16">
        <v>3.2338</v>
      </c>
      <c r="V36" s="16">
        <v>3.2328999999999999</v>
      </c>
      <c r="W36" s="17">
        <f t="shared" si="16"/>
        <v>6.3999999999999915</v>
      </c>
      <c r="X36" s="17">
        <f t="shared" si="11"/>
        <v>1.2237041527735677</v>
      </c>
      <c r="Y36" s="17"/>
    </row>
    <row r="37" spans="1:25" x14ac:dyDescent="0.25">
      <c r="A37">
        <v>2015</v>
      </c>
      <c r="B37">
        <v>611068</v>
      </c>
      <c r="C37" s="16">
        <f t="shared" si="12"/>
        <v>0.81104618095771996</v>
      </c>
      <c r="D37" s="45" t="s">
        <v>208</v>
      </c>
      <c r="E37">
        <v>14399</v>
      </c>
      <c r="F37" s="20">
        <f t="shared" si="13"/>
        <v>23.563662309268363</v>
      </c>
      <c r="G37">
        <v>4143</v>
      </c>
      <c r="H37" s="34">
        <f t="shared" si="14"/>
        <v>6.7799328388984534</v>
      </c>
      <c r="I37">
        <v>-2167</v>
      </c>
      <c r="J37" s="34">
        <f t="shared" si="15"/>
        <v>-3.5462501718303039</v>
      </c>
      <c r="K37">
        <v>-3119</v>
      </c>
      <c r="L37" s="34">
        <f t="shared" si="9"/>
        <v>-5.1041782583935014</v>
      </c>
      <c r="M37">
        <v>-5286</v>
      </c>
      <c r="N37" s="34">
        <f t="shared" si="10"/>
        <v>-8.6504284302238048</v>
      </c>
      <c r="O37">
        <v>71.3</v>
      </c>
      <c r="P37">
        <v>68.069999999999993</v>
      </c>
      <c r="Q37">
        <v>74.650000000000006</v>
      </c>
      <c r="R37">
        <v>34.78</v>
      </c>
      <c r="S37">
        <v>38.47</v>
      </c>
      <c r="T37">
        <v>30.95</v>
      </c>
      <c r="U37" s="16">
        <v>3.1745999999999999</v>
      </c>
      <c r="V37" s="16">
        <v>3.1743000000000001</v>
      </c>
      <c r="W37" s="17">
        <f t="shared" si="16"/>
        <v>6.5800000000000125</v>
      </c>
      <c r="X37" s="17">
        <f t="shared" si="11"/>
        <v>1.2429725363489499</v>
      </c>
      <c r="Y37" s="17"/>
    </row>
    <row r="38" spans="1:25" x14ac:dyDescent="0.25">
      <c r="A38">
        <v>2016</v>
      </c>
      <c r="B38">
        <v>616073</v>
      </c>
      <c r="C38" s="16">
        <f t="shared" si="12"/>
        <v>0.81572170643366348</v>
      </c>
      <c r="D38" s="45" t="s">
        <v>209</v>
      </c>
      <c r="E38">
        <v>14309</v>
      </c>
      <c r="F38" s="20">
        <f t="shared" si="13"/>
        <v>23.226143655053868</v>
      </c>
      <c r="G38">
        <v>4109</v>
      </c>
      <c r="H38" s="34">
        <f t="shared" si="14"/>
        <v>6.6696641469436253</v>
      </c>
      <c r="I38">
        <v>-2052</v>
      </c>
      <c r="J38" s="34">
        <f t="shared" si="15"/>
        <v>-3.3307741128080601</v>
      </c>
      <c r="K38">
        <v>-3107</v>
      </c>
      <c r="L38" s="34">
        <f t="shared" si="9"/>
        <v>-5.0432335129116188</v>
      </c>
      <c r="M38">
        <v>-5159</v>
      </c>
      <c r="N38" s="34">
        <f t="shared" si="10"/>
        <v>-8.3740076257196776</v>
      </c>
      <c r="O38">
        <v>71.89</v>
      </c>
      <c r="P38">
        <v>68.58</v>
      </c>
      <c r="Q38">
        <v>75.319999999999993</v>
      </c>
      <c r="R38">
        <v>32.85</v>
      </c>
      <c r="S38">
        <v>36.799999999999997</v>
      </c>
      <c r="T38">
        <v>28.74</v>
      </c>
      <c r="U38" s="16">
        <v>3.1164999999999998</v>
      </c>
      <c r="V38" s="16">
        <v>3.1162000000000001</v>
      </c>
      <c r="W38" s="17">
        <f t="shared" si="16"/>
        <v>6.7399999999999949</v>
      </c>
      <c r="X38" s="17">
        <f t="shared" si="11"/>
        <v>1.2804453723034099</v>
      </c>
      <c r="Y38" s="17"/>
    </row>
    <row r="39" spans="1:25" x14ac:dyDescent="0.25">
      <c r="A39">
        <v>2017</v>
      </c>
      <c r="B39">
        <v>621148</v>
      </c>
      <c r="C39" s="16">
        <f t="shared" si="12"/>
        <v>0.82039158146373292</v>
      </c>
      <c r="D39" s="45" t="s">
        <v>210</v>
      </c>
      <c r="E39">
        <v>14221</v>
      </c>
      <c r="F39" s="20">
        <f t="shared" si="13"/>
        <v>22.894704643659804</v>
      </c>
      <c r="G39">
        <v>4082</v>
      </c>
      <c r="H39" s="34">
        <f t="shared" si="14"/>
        <v>6.571702718192765</v>
      </c>
      <c r="I39">
        <v>-1937</v>
      </c>
      <c r="J39" s="34">
        <f t="shared" si="15"/>
        <v>-3.1184194427093064</v>
      </c>
      <c r="K39">
        <v>-3094</v>
      </c>
      <c r="L39" s="34">
        <f t="shared" si="9"/>
        <v>-4.9810995125155353</v>
      </c>
      <c r="M39">
        <v>-5031</v>
      </c>
      <c r="N39" s="34">
        <f t="shared" si="10"/>
        <v>-8.0995189552248412</v>
      </c>
      <c r="O39">
        <v>72.44</v>
      </c>
      <c r="P39">
        <v>69.06</v>
      </c>
      <c r="Q39">
        <v>75.95</v>
      </c>
      <c r="R39">
        <v>31.22</v>
      </c>
      <c r="S39">
        <v>35.1</v>
      </c>
      <c r="T39">
        <v>27.19</v>
      </c>
      <c r="U39" s="16">
        <v>3.0605000000000002</v>
      </c>
      <c r="V39" s="16">
        <v>3.0590999999999999</v>
      </c>
      <c r="W39" s="17">
        <f t="shared" si="16"/>
        <v>6.8900000000000006</v>
      </c>
      <c r="X39" s="17">
        <f t="shared" si="11"/>
        <v>1.2909157778595071</v>
      </c>
      <c r="Y39" s="17"/>
    </row>
    <row r="40" spans="1:25" x14ac:dyDescent="0.25">
      <c r="A40">
        <v>2018</v>
      </c>
      <c r="B40">
        <v>626318</v>
      </c>
      <c r="C40" s="16">
        <f t="shared" si="12"/>
        <v>0.82888505183928129</v>
      </c>
      <c r="D40" s="45" t="s">
        <v>211</v>
      </c>
      <c r="E40">
        <v>14198</v>
      </c>
      <c r="F40" s="20">
        <f t="shared" si="13"/>
        <v>22.668995622032259</v>
      </c>
      <c r="G40">
        <v>4064</v>
      </c>
      <c r="H40" s="34">
        <f t="shared" si="14"/>
        <v>6.4887165944456324</v>
      </c>
      <c r="I40">
        <v>-1822</v>
      </c>
      <c r="J40" s="34">
        <f t="shared" si="15"/>
        <v>-2.9090653629625844</v>
      </c>
      <c r="K40">
        <v>-3081</v>
      </c>
      <c r="L40" s="34">
        <f t="shared" si="9"/>
        <v>-4.9192263355036898</v>
      </c>
      <c r="M40">
        <v>-4903</v>
      </c>
      <c r="N40" s="34">
        <f t="shared" si="10"/>
        <v>-7.8282916984662734</v>
      </c>
      <c r="O40">
        <v>72.95</v>
      </c>
      <c r="P40">
        <v>69.53</v>
      </c>
      <c r="Q40">
        <v>76.52</v>
      </c>
      <c r="R40">
        <v>29.52</v>
      </c>
      <c r="S40">
        <v>33.450000000000003</v>
      </c>
      <c r="T40">
        <v>25.44</v>
      </c>
      <c r="U40" s="16">
        <v>3.0192999999999999</v>
      </c>
      <c r="V40" s="16">
        <v>3.0169000000000001</v>
      </c>
      <c r="W40" s="17">
        <f t="shared" si="16"/>
        <v>6.9899999999999949</v>
      </c>
      <c r="X40" s="17">
        <f t="shared" si="11"/>
        <v>1.3148584905660379</v>
      </c>
      <c r="Y40" s="17"/>
    </row>
    <row r="41" spans="1:25" x14ac:dyDescent="0.25">
      <c r="A41">
        <v>2019</v>
      </c>
      <c r="B41">
        <v>631608</v>
      </c>
      <c r="C41" s="16">
        <f t="shared" si="12"/>
        <v>0.84107192070127113</v>
      </c>
      <c r="D41" s="45" t="s">
        <v>212</v>
      </c>
      <c r="E41">
        <v>14174</v>
      </c>
      <c r="F41" s="20">
        <f t="shared" si="13"/>
        <v>22.44113437448544</v>
      </c>
      <c r="G41">
        <v>4049</v>
      </c>
      <c r="H41" s="34">
        <f t="shared" si="14"/>
        <v>6.4106217780648755</v>
      </c>
      <c r="I41">
        <v>-1706</v>
      </c>
      <c r="J41" s="34">
        <f t="shared" si="15"/>
        <v>-2.7010424187154061</v>
      </c>
      <c r="K41">
        <v>-3069</v>
      </c>
      <c r="L41" s="34">
        <f t="shared" si="9"/>
        <v>-4.8590264847817002</v>
      </c>
      <c r="M41">
        <v>-4775</v>
      </c>
      <c r="N41" s="34">
        <f t="shared" si="10"/>
        <v>-7.5600689034971058</v>
      </c>
      <c r="O41">
        <v>73.45</v>
      </c>
      <c r="P41">
        <v>69.98</v>
      </c>
      <c r="Q41">
        <v>77.069999999999993</v>
      </c>
      <c r="R41">
        <v>27.94</v>
      </c>
      <c r="S41">
        <v>31.97</v>
      </c>
      <c r="T41">
        <v>23.76</v>
      </c>
      <c r="U41" s="16">
        <v>2.9775</v>
      </c>
      <c r="V41" s="16">
        <v>2.9750000000000001</v>
      </c>
      <c r="W41" s="17">
        <f t="shared" si="16"/>
        <v>7.0899999999999892</v>
      </c>
      <c r="X41" s="17">
        <f t="shared" si="11"/>
        <v>1.3455387205387204</v>
      </c>
      <c r="Y41" s="17"/>
    </row>
    <row r="42" spans="1:25" x14ac:dyDescent="0.25">
      <c r="A42">
        <v>2020</v>
      </c>
      <c r="B42">
        <v>637013</v>
      </c>
      <c r="C42" s="16">
        <f t="shared" si="12"/>
        <v>0.85211149814554943</v>
      </c>
      <c r="D42" s="45" t="s">
        <v>213</v>
      </c>
      <c r="E42">
        <v>14147</v>
      </c>
      <c r="F42" s="20">
        <f t="shared" si="13"/>
        <v>22.208337977403918</v>
      </c>
      <c r="G42">
        <v>4038</v>
      </c>
      <c r="H42" s="34">
        <f t="shared" si="14"/>
        <v>6.3389601154136574</v>
      </c>
      <c r="I42">
        <v>-1591</v>
      </c>
      <c r="J42" s="34">
        <f t="shared" si="15"/>
        <v>-2.4975942406198932</v>
      </c>
      <c r="K42">
        <v>-3056</v>
      </c>
      <c r="L42" s="34">
        <f t="shared" si="9"/>
        <v>-4.7973903201347543</v>
      </c>
      <c r="M42">
        <v>-4647</v>
      </c>
      <c r="N42" s="34">
        <f t="shared" si="10"/>
        <v>-7.2949845607546466</v>
      </c>
      <c r="O42">
        <v>73.930000000000007</v>
      </c>
      <c r="P42">
        <v>70.430000000000007</v>
      </c>
      <c r="Q42">
        <v>77.58</v>
      </c>
      <c r="R42">
        <v>26.58</v>
      </c>
      <c r="S42">
        <v>30.51</v>
      </c>
      <c r="T42">
        <v>22.49</v>
      </c>
      <c r="U42" s="16">
        <v>2.9350999999999998</v>
      </c>
      <c r="V42" s="16">
        <v>2.9331</v>
      </c>
      <c r="W42" s="17">
        <f t="shared" si="16"/>
        <v>7.1499999999999915</v>
      </c>
      <c r="X42" s="17">
        <f t="shared" si="11"/>
        <v>1.3566029346376169</v>
      </c>
      <c r="Y42" s="17"/>
    </row>
    <row r="43" spans="1:25" x14ac:dyDescent="0.25">
      <c r="A43">
        <v>2021</v>
      </c>
      <c r="B43">
        <v>642494</v>
      </c>
      <c r="C43" s="16">
        <f t="shared" si="12"/>
        <v>0.85674146771849213</v>
      </c>
      <c r="D43" s="45" t="s">
        <v>213</v>
      </c>
      <c r="E43">
        <v>14114</v>
      </c>
      <c r="F43" s="20">
        <f t="shared" si="13"/>
        <v>21.9675203192559</v>
      </c>
      <c r="G43">
        <v>4028</v>
      </c>
      <c r="H43" s="34">
        <f t="shared" si="14"/>
        <v>6.2693192465610581</v>
      </c>
      <c r="I43">
        <v>-1540</v>
      </c>
      <c r="J43" s="34">
        <f t="shared" si="15"/>
        <v>-2.3969095431241381</v>
      </c>
      <c r="K43">
        <v>-3043</v>
      </c>
      <c r="L43" s="34">
        <f t="shared" si="9"/>
        <v>-4.736230999822566</v>
      </c>
      <c r="M43">
        <v>-4583</v>
      </c>
      <c r="N43" s="34">
        <f t="shared" si="10"/>
        <v>-7.1331405429467045</v>
      </c>
      <c r="O43">
        <v>74.400000000000006</v>
      </c>
      <c r="P43">
        <v>70.849999999999994</v>
      </c>
      <c r="Q43">
        <v>78.09</v>
      </c>
      <c r="R43">
        <v>25.15</v>
      </c>
      <c r="S43">
        <v>29.05</v>
      </c>
      <c r="T43">
        <v>21.1</v>
      </c>
      <c r="U43" s="16">
        <v>2.8927999999999998</v>
      </c>
      <c r="V43" s="16">
        <v>2.8908999999999998</v>
      </c>
      <c r="W43" s="17">
        <f t="shared" si="16"/>
        <v>7.2400000000000091</v>
      </c>
      <c r="X43" s="17">
        <f t="shared" si="11"/>
        <v>1.376777251184834</v>
      </c>
      <c r="Y43" s="17"/>
    </row>
    <row r="44" spans="1:25" x14ac:dyDescent="0.25">
      <c r="A44">
        <v>2022</v>
      </c>
      <c r="B44">
        <v>648011</v>
      </c>
      <c r="C44" s="16">
        <f t="shared" si="12"/>
        <v>0.85501933124679952</v>
      </c>
      <c r="D44" s="45" t="s">
        <v>214</v>
      </c>
      <c r="E44">
        <v>14071</v>
      </c>
      <c r="F44" s="20">
        <f t="shared" si="13"/>
        <v>21.714137568652383</v>
      </c>
      <c r="G44">
        <v>4021</v>
      </c>
      <c r="H44" s="34">
        <f t="shared" si="14"/>
        <v>6.205141579386769</v>
      </c>
      <c r="I44">
        <v>-1489</v>
      </c>
      <c r="J44" s="34">
        <f t="shared" si="15"/>
        <v>-2.2978005003001494</v>
      </c>
      <c r="K44">
        <v>-3031</v>
      </c>
      <c r="L44" s="34">
        <f t="shared" si="9"/>
        <v>-4.6773897356680667</v>
      </c>
      <c r="M44">
        <v>-4520</v>
      </c>
      <c r="N44" s="34">
        <f t="shared" si="10"/>
        <v>-6.9751902359682161</v>
      </c>
      <c r="O44">
        <v>74.849999999999994</v>
      </c>
      <c r="P44">
        <v>71.27</v>
      </c>
      <c r="Q44">
        <v>78.569999999999993</v>
      </c>
      <c r="R44">
        <v>23.94</v>
      </c>
      <c r="S44">
        <v>27.86</v>
      </c>
      <c r="T44">
        <v>19.850000000000001</v>
      </c>
      <c r="U44" s="16">
        <v>2.8508</v>
      </c>
      <c r="V44" s="16">
        <v>2.8485</v>
      </c>
      <c r="W44" s="17">
        <f t="shared" si="16"/>
        <v>7.2999999999999972</v>
      </c>
      <c r="X44" s="17">
        <f t="shared" si="11"/>
        <v>1.4035264483627203</v>
      </c>
      <c r="Y44" s="17"/>
    </row>
    <row r="45" spans="1:25" x14ac:dyDescent="0.25">
      <c r="A45">
        <v>2023</v>
      </c>
      <c r="B45">
        <v>653574</v>
      </c>
      <c r="C45" s="16">
        <f t="shared" si="12"/>
        <v>0.85480915559602599</v>
      </c>
      <c r="D45" s="45" t="s">
        <v>215</v>
      </c>
      <c r="E45">
        <v>14070</v>
      </c>
      <c r="F45" s="20">
        <f t="shared" si="13"/>
        <v>21.527784152980384</v>
      </c>
      <c r="G45">
        <v>4018</v>
      </c>
      <c r="H45" s="34">
        <f t="shared" si="14"/>
        <v>6.1477353750302184</v>
      </c>
      <c r="I45">
        <v>-1438</v>
      </c>
      <c r="J45" s="34">
        <f t="shared" si="15"/>
        <v>-2.2002099226713425</v>
      </c>
      <c r="K45">
        <v>-3018</v>
      </c>
      <c r="L45" s="34">
        <f t="shared" si="9"/>
        <v>-4.6176867500849177</v>
      </c>
      <c r="M45">
        <v>-4456</v>
      </c>
      <c r="N45" s="34">
        <f t="shared" si="10"/>
        <v>-6.8178966727562598</v>
      </c>
      <c r="O45">
        <v>75.27</v>
      </c>
      <c r="P45">
        <v>71.66</v>
      </c>
      <c r="Q45">
        <v>79.010000000000005</v>
      </c>
      <c r="R45">
        <v>22.7</v>
      </c>
      <c r="S45">
        <v>26.52</v>
      </c>
      <c r="T45">
        <v>18.72</v>
      </c>
      <c r="U45" s="16">
        <v>2.8197000000000001</v>
      </c>
      <c r="V45" s="16">
        <v>2.8168000000000002</v>
      </c>
      <c r="W45" s="17">
        <f t="shared" si="16"/>
        <v>7.3500000000000085</v>
      </c>
      <c r="X45" s="17">
        <f t="shared" si="11"/>
        <v>1.4166666666666667</v>
      </c>
      <c r="Y45" s="17"/>
    </row>
    <row r="46" spans="1:25" x14ac:dyDescent="0.25">
      <c r="A46">
        <v>2024</v>
      </c>
      <c r="B46">
        <v>659197</v>
      </c>
      <c r="C46" s="16">
        <f t="shared" si="12"/>
        <v>0.85666645412343667</v>
      </c>
      <c r="D46" s="45" t="s">
        <v>215</v>
      </c>
      <c r="E46">
        <v>14057</v>
      </c>
      <c r="F46" s="20">
        <f t="shared" si="13"/>
        <v>21.324429571129723</v>
      </c>
      <c r="G46">
        <v>4018</v>
      </c>
      <c r="H46" s="34">
        <f t="shared" si="14"/>
        <v>6.0952947298000444</v>
      </c>
      <c r="I46">
        <v>-1387</v>
      </c>
      <c r="J46" s="34">
        <f t="shared" si="15"/>
        <v>-2.1040751095651227</v>
      </c>
      <c r="K46">
        <v>-3006</v>
      </c>
      <c r="L46" s="34">
        <f t="shared" si="9"/>
        <v>-4.5600935683869919</v>
      </c>
      <c r="M46">
        <v>-4393</v>
      </c>
      <c r="N46" s="34">
        <f t="shared" si="10"/>
        <v>-6.6641686779521141</v>
      </c>
      <c r="O46">
        <v>75.67</v>
      </c>
      <c r="P46">
        <v>72.040000000000006</v>
      </c>
      <c r="Q46">
        <v>79.430000000000007</v>
      </c>
      <c r="R46">
        <v>21.71</v>
      </c>
      <c r="S46">
        <v>25.42</v>
      </c>
      <c r="T46">
        <v>17.86</v>
      </c>
      <c r="U46" s="16">
        <v>2.7871999999999999</v>
      </c>
      <c r="V46" s="16">
        <v>2.7844000000000002</v>
      </c>
      <c r="W46" s="17">
        <f t="shared" si="16"/>
        <v>7.3900000000000006</v>
      </c>
      <c r="X46" s="17">
        <f t="shared" si="11"/>
        <v>1.4232922732362823</v>
      </c>
      <c r="Y46" s="17"/>
    </row>
    <row r="47" spans="1:25" x14ac:dyDescent="0.25">
      <c r="A47">
        <v>2025</v>
      </c>
      <c r="B47">
        <v>664864</v>
      </c>
      <c r="C47" s="16">
        <f t="shared" si="12"/>
        <v>0.85600808483431856</v>
      </c>
      <c r="D47" s="45" t="s">
        <v>216</v>
      </c>
      <c r="E47">
        <v>14031</v>
      </c>
      <c r="F47" s="20">
        <f t="shared" si="13"/>
        <v>21.10356403715647</v>
      </c>
      <c r="G47">
        <v>4017</v>
      </c>
      <c r="H47" s="34">
        <f t="shared" si="14"/>
        <v>6.0418371275930109</v>
      </c>
      <c r="I47">
        <v>-1336</v>
      </c>
      <c r="J47" s="34">
        <f t="shared" si="15"/>
        <v>-2.0094335082061896</v>
      </c>
      <c r="K47">
        <v>-2993</v>
      </c>
      <c r="L47" s="34">
        <f t="shared" si="9"/>
        <v>-4.5016725225008418</v>
      </c>
      <c r="M47">
        <v>-4329</v>
      </c>
      <c r="N47" s="34">
        <f t="shared" si="10"/>
        <v>-6.5111060307070314</v>
      </c>
      <c r="O47">
        <v>76.06</v>
      </c>
      <c r="P47">
        <v>72.42</v>
      </c>
      <c r="Q47">
        <v>79.849999999999994</v>
      </c>
      <c r="R47">
        <v>20.53</v>
      </c>
      <c r="S47">
        <v>24.19</v>
      </c>
      <c r="T47">
        <v>16.72</v>
      </c>
      <c r="U47" s="16">
        <v>2.754</v>
      </c>
      <c r="V47" s="16">
        <v>2.7513000000000001</v>
      </c>
      <c r="W47" s="17">
        <f t="shared" si="16"/>
        <v>7.4299999999999926</v>
      </c>
      <c r="X47" s="17">
        <f t="shared" si="11"/>
        <v>1.4467703349282299</v>
      </c>
      <c r="Y47" s="17"/>
    </row>
    <row r="48" spans="1:25" x14ac:dyDescent="0.25">
      <c r="A48">
        <v>2026</v>
      </c>
      <c r="B48">
        <v>670560</v>
      </c>
      <c r="C48" s="16">
        <f t="shared" si="12"/>
        <v>0.85306757143859135</v>
      </c>
      <c r="D48" s="45" t="s">
        <v>217</v>
      </c>
      <c r="E48">
        <v>13990</v>
      </c>
      <c r="F48" s="20">
        <f t="shared" si="13"/>
        <v>20.863159150560726</v>
      </c>
      <c r="G48">
        <v>4016</v>
      </c>
      <c r="H48" s="34">
        <f t="shared" si="14"/>
        <v>5.9890240992603196</v>
      </c>
      <c r="I48">
        <v>-1285</v>
      </c>
      <c r="J48" s="34">
        <f t="shared" si="15"/>
        <v>-1.916308756859938</v>
      </c>
      <c r="K48">
        <v>-2981</v>
      </c>
      <c r="L48" s="34">
        <f t="shared" si="9"/>
        <v>-4.4455380577427821</v>
      </c>
      <c r="M48">
        <v>-4266</v>
      </c>
      <c r="N48" s="34">
        <f t="shared" si="10"/>
        <v>-6.3618468146027203</v>
      </c>
      <c r="O48">
        <v>76.45</v>
      </c>
      <c r="P48">
        <v>72.790000000000006</v>
      </c>
      <c r="Q48">
        <v>80.25</v>
      </c>
      <c r="R48">
        <v>19.510000000000002</v>
      </c>
      <c r="S48">
        <v>23.13</v>
      </c>
      <c r="T48">
        <v>15.74</v>
      </c>
      <c r="U48" s="16">
        <v>2.7206999999999999</v>
      </c>
      <c r="V48" s="16">
        <v>2.7179000000000002</v>
      </c>
      <c r="W48" s="17">
        <f t="shared" si="16"/>
        <v>7.4599999999999937</v>
      </c>
      <c r="X48" s="17">
        <f t="shared" si="11"/>
        <v>1.4695044472681067</v>
      </c>
      <c r="Y48" s="17"/>
    </row>
    <row r="49" spans="1:25" x14ac:dyDescent="0.25">
      <c r="A49">
        <v>2027</v>
      </c>
      <c r="B49">
        <v>676269</v>
      </c>
      <c r="C49" s="16">
        <f t="shared" si="12"/>
        <v>0.84777417075409112</v>
      </c>
      <c r="D49" s="45" t="s">
        <v>218</v>
      </c>
      <c r="E49">
        <v>13927</v>
      </c>
      <c r="F49" s="20">
        <f t="shared" si="13"/>
        <v>20.593876105514227</v>
      </c>
      <c r="G49">
        <v>4018</v>
      </c>
      <c r="H49" s="34">
        <f t="shared" si="14"/>
        <v>5.9414227178829728</v>
      </c>
      <c r="I49">
        <v>-1234</v>
      </c>
      <c r="J49" s="34">
        <f t="shared" si="15"/>
        <v>-1.824717678911794</v>
      </c>
      <c r="K49">
        <v>-2968</v>
      </c>
      <c r="L49" s="34">
        <f t="shared" si="9"/>
        <v>-4.3887861191330666</v>
      </c>
      <c r="M49">
        <v>-4202</v>
      </c>
      <c r="N49" s="34">
        <f t="shared" si="10"/>
        <v>-6.2135037980448606</v>
      </c>
      <c r="O49">
        <v>76.81</v>
      </c>
      <c r="P49">
        <v>73.14</v>
      </c>
      <c r="Q49">
        <v>80.63</v>
      </c>
      <c r="R49">
        <v>18.649999999999999</v>
      </c>
      <c r="S49">
        <v>22.09</v>
      </c>
      <c r="T49">
        <v>15.07</v>
      </c>
      <c r="U49" s="16">
        <v>2.6863999999999999</v>
      </c>
      <c r="V49" s="16">
        <v>2.6829999999999998</v>
      </c>
      <c r="W49" s="17">
        <f t="shared" si="16"/>
        <v>7.4899999999999949</v>
      </c>
      <c r="X49" s="17">
        <f t="shared" si="11"/>
        <v>1.4658261446582614</v>
      </c>
      <c r="Y49" s="17"/>
    </row>
    <row r="50" spans="1:25" x14ac:dyDescent="0.25">
      <c r="A50">
        <v>2028</v>
      </c>
      <c r="B50">
        <v>681993</v>
      </c>
      <c r="C50" s="16">
        <f t="shared" si="12"/>
        <v>0.84284679768666437</v>
      </c>
      <c r="D50" s="45" t="s">
        <v>219</v>
      </c>
      <c r="E50">
        <v>13905</v>
      </c>
      <c r="F50" s="20">
        <f t="shared" si="13"/>
        <v>20.388772318777466</v>
      </c>
      <c r="G50">
        <v>4026</v>
      </c>
      <c r="H50" s="34">
        <f t="shared" si="14"/>
        <v>5.9032863973677152</v>
      </c>
      <c r="I50">
        <v>-1183</v>
      </c>
      <c r="J50" s="34">
        <f t="shared" si="15"/>
        <v>-1.7346219096090427</v>
      </c>
      <c r="K50">
        <v>-2956</v>
      </c>
      <c r="L50" s="34">
        <f t="shared" si="9"/>
        <v>-4.334355337958014</v>
      </c>
      <c r="M50">
        <v>-4139</v>
      </c>
      <c r="N50" s="34">
        <f t="shared" si="10"/>
        <v>-6.0689772475670569</v>
      </c>
      <c r="O50">
        <v>77.150000000000006</v>
      </c>
      <c r="P50">
        <v>73.459999999999994</v>
      </c>
      <c r="Q50">
        <v>80.98</v>
      </c>
      <c r="R50">
        <v>17.7</v>
      </c>
      <c r="S50">
        <v>21.17</v>
      </c>
      <c r="T50">
        <v>14.09</v>
      </c>
      <c r="U50" s="16">
        <v>2.6617000000000002</v>
      </c>
      <c r="V50" s="16">
        <v>2.6579999999999999</v>
      </c>
      <c r="W50" s="17">
        <f t="shared" si="16"/>
        <v>7.5200000000000102</v>
      </c>
      <c r="X50" s="17">
        <f t="shared" si="11"/>
        <v>1.5024840312278214</v>
      </c>
      <c r="Y50" s="17"/>
    </row>
    <row r="51" spans="1:25" x14ac:dyDescent="0.25">
      <c r="A51">
        <v>2029</v>
      </c>
      <c r="B51">
        <v>687742</v>
      </c>
      <c r="C51" s="16">
        <f t="shared" si="12"/>
        <v>0.83943737420917319</v>
      </c>
      <c r="D51" s="45" t="s">
        <v>220</v>
      </c>
      <c r="E51">
        <v>13871</v>
      </c>
      <c r="F51" s="20">
        <f t="shared" si="13"/>
        <v>20.168900547007453</v>
      </c>
      <c r="G51">
        <v>4036</v>
      </c>
      <c r="H51" s="34">
        <f t="shared" si="14"/>
        <v>5.8684797496735692</v>
      </c>
      <c r="I51">
        <v>-1132</v>
      </c>
      <c r="J51" s="34">
        <f t="shared" si="15"/>
        <v>-1.6459660744872349</v>
      </c>
      <c r="K51">
        <v>-2943</v>
      </c>
      <c r="L51" s="34">
        <f t="shared" si="9"/>
        <v>-4.2792209869398699</v>
      </c>
      <c r="M51">
        <v>-4075</v>
      </c>
      <c r="N51" s="34">
        <f t="shared" si="10"/>
        <v>-5.9251870614271045</v>
      </c>
      <c r="O51">
        <v>77.48</v>
      </c>
      <c r="P51">
        <v>73.790000000000006</v>
      </c>
      <c r="Q51">
        <v>81.31</v>
      </c>
      <c r="R51">
        <v>16.8</v>
      </c>
      <c r="S51">
        <v>20.22</v>
      </c>
      <c r="T51">
        <v>13.24</v>
      </c>
      <c r="U51" s="16">
        <v>2.6360000000000001</v>
      </c>
      <c r="V51" s="16">
        <v>2.6324999999999998</v>
      </c>
      <c r="W51" s="17">
        <f t="shared" si="16"/>
        <v>7.519999999999996</v>
      </c>
      <c r="X51" s="17">
        <f t="shared" si="11"/>
        <v>1.5271903323262839</v>
      </c>
      <c r="Y51" s="17"/>
    </row>
    <row r="52" spans="1:25" x14ac:dyDescent="0.25">
      <c r="A52">
        <v>2030</v>
      </c>
      <c r="B52">
        <v>693505</v>
      </c>
      <c r="C52" s="16">
        <f t="shared" si="12"/>
        <v>0.83446819309704412</v>
      </c>
      <c r="D52" s="45" t="s">
        <v>221</v>
      </c>
      <c r="E52">
        <v>13826</v>
      </c>
      <c r="F52" s="20">
        <f t="shared" si="13"/>
        <v>19.93640997541474</v>
      </c>
      <c r="G52">
        <v>4050</v>
      </c>
      <c r="H52" s="34">
        <f t="shared" si="14"/>
        <v>5.8399002170135761</v>
      </c>
      <c r="I52">
        <v>-1081</v>
      </c>
      <c r="J52" s="34">
        <f t="shared" si="15"/>
        <v>-1.558748675207821</v>
      </c>
      <c r="K52">
        <v>-2930</v>
      </c>
      <c r="L52" s="34">
        <f t="shared" si="9"/>
        <v>-4.2249154656419199</v>
      </c>
      <c r="M52">
        <v>-4011</v>
      </c>
      <c r="N52" s="34">
        <f t="shared" si="10"/>
        <v>-5.7836641408497416</v>
      </c>
      <c r="O52">
        <v>77.790000000000006</v>
      </c>
      <c r="P52">
        <v>74.09</v>
      </c>
      <c r="Q52">
        <v>81.62</v>
      </c>
      <c r="R52">
        <v>16.12</v>
      </c>
      <c r="S52">
        <v>19.43</v>
      </c>
      <c r="T52">
        <v>12.68</v>
      </c>
      <c r="U52" s="16">
        <v>2.6099000000000001</v>
      </c>
      <c r="V52" s="16">
        <v>2.6067999999999998</v>
      </c>
      <c r="W52" s="17">
        <f t="shared" si="16"/>
        <v>7.5300000000000011</v>
      </c>
      <c r="X52" s="17">
        <f t="shared" si="11"/>
        <v>1.5323343848580442</v>
      </c>
      <c r="Y52" s="17"/>
    </row>
    <row r="53" spans="1:25" x14ac:dyDescent="0.25">
      <c r="U53" s="16"/>
      <c r="V53" s="16"/>
    </row>
    <row r="54" spans="1:25" x14ac:dyDescent="0.25">
      <c r="A54" s="35" t="s">
        <v>278</v>
      </c>
      <c r="U54" s="16"/>
      <c r="V54" s="16"/>
    </row>
    <row r="55" spans="1:25" x14ac:dyDescent="0.25">
      <c r="A55" s="92" t="s">
        <v>276</v>
      </c>
      <c r="B55" s="88" t="s">
        <v>255</v>
      </c>
      <c r="C55" s="88" t="s">
        <v>256</v>
      </c>
      <c r="D55" s="95" t="s">
        <v>257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1" t="s">
        <v>265</v>
      </c>
      <c r="P55" s="91"/>
      <c r="Q55" s="91"/>
      <c r="R55" s="91" t="s">
        <v>269</v>
      </c>
      <c r="S55" s="91"/>
      <c r="T55" s="91"/>
      <c r="U55" s="88" t="s">
        <v>270</v>
      </c>
      <c r="V55" s="88" t="s">
        <v>270</v>
      </c>
      <c r="W55" s="88" t="s">
        <v>271</v>
      </c>
      <c r="X55" s="88" t="s">
        <v>272</v>
      </c>
    </row>
    <row r="56" spans="1:25" x14ac:dyDescent="0.25">
      <c r="A56" s="93"/>
      <c r="B56" s="88"/>
      <c r="C56" s="88"/>
      <c r="D56" s="89" t="s">
        <v>258</v>
      </c>
      <c r="E56" s="88" t="s">
        <v>261</v>
      </c>
      <c r="F56" s="88" t="s">
        <v>262</v>
      </c>
      <c r="G56" s="88" t="s">
        <v>263</v>
      </c>
      <c r="H56" s="88" t="s">
        <v>264</v>
      </c>
      <c r="I56" s="90" t="s">
        <v>273</v>
      </c>
      <c r="J56" s="90"/>
      <c r="K56" s="88" t="s">
        <v>274</v>
      </c>
      <c r="L56" s="88"/>
      <c r="M56" s="88" t="s">
        <v>275</v>
      </c>
      <c r="N56" s="88"/>
      <c r="O56" s="88" t="s">
        <v>266</v>
      </c>
      <c r="P56" s="88" t="s">
        <v>267</v>
      </c>
      <c r="Q56" s="88" t="s">
        <v>268</v>
      </c>
      <c r="R56" s="88" t="s">
        <v>266</v>
      </c>
      <c r="S56" s="88" t="s">
        <v>267</v>
      </c>
      <c r="T56" s="88" t="s">
        <v>268</v>
      </c>
      <c r="U56" s="88"/>
      <c r="V56" s="88"/>
      <c r="W56" s="88"/>
      <c r="X56" s="88"/>
    </row>
    <row r="57" spans="1:25" x14ac:dyDescent="0.25">
      <c r="A57" s="93"/>
      <c r="B57" s="88"/>
      <c r="C57" s="88"/>
      <c r="D57" s="89"/>
      <c r="E57" s="88"/>
      <c r="F57" s="88"/>
      <c r="G57" s="88"/>
      <c r="H57" s="88"/>
      <c r="I57" s="90"/>
      <c r="J57" s="90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</row>
    <row r="58" spans="1:25" x14ac:dyDescent="0.25">
      <c r="A58" s="94"/>
      <c r="B58" s="88"/>
      <c r="C58" s="88"/>
      <c r="D58" s="89"/>
      <c r="E58" s="88"/>
      <c r="F58" s="88"/>
      <c r="G58" s="88"/>
      <c r="H58" s="88"/>
      <c r="I58" s="44" t="s">
        <v>259</v>
      </c>
      <c r="J58" s="44" t="s">
        <v>260</v>
      </c>
      <c r="K58" s="44" t="s">
        <v>259</v>
      </c>
      <c r="L58" s="44" t="s">
        <v>260</v>
      </c>
      <c r="M58" s="44" t="s">
        <v>259</v>
      </c>
      <c r="N58" s="44" t="s">
        <v>260</v>
      </c>
      <c r="O58" s="88"/>
      <c r="P58" s="88"/>
      <c r="Q58" s="88"/>
      <c r="R58" s="88"/>
      <c r="S58" s="88"/>
      <c r="T58" s="88"/>
      <c r="U58" s="88"/>
      <c r="V58" s="88"/>
      <c r="W58" s="88"/>
      <c r="X58" s="88"/>
    </row>
    <row r="59" spans="1:25" x14ac:dyDescent="0.25">
      <c r="A59">
        <v>2012</v>
      </c>
      <c r="B59">
        <v>2765874</v>
      </c>
      <c r="C59" s="16" t="e">
        <f>NA()</f>
        <v>#N/A</v>
      </c>
      <c r="D59" s="45" t="s">
        <v>222</v>
      </c>
      <c r="E59">
        <v>59234</v>
      </c>
      <c r="F59" s="20">
        <f>+E59/B59*1000</f>
        <v>21.416015335478043</v>
      </c>
      <c r="G59">
        <v>19779</v>
      </c>
      <c r="H59" s="34">
        <f t="shared" ref="H59:H77" si="17">+G59/B59*1000</f>
        <v>7.151084973502047</v>
      </c>
      <c r="I59">
        <v>-15876</v>
      </c>
      <c r="J59" s="34">
        <f t="shared" ref="J59:J77" si="18">+I59/B59*1000</f>
        <v>-5.7399577854956512</v>
      </c>
      <c r="K59">
        <v>-5835</v>
      </c>
      <c r="L59" s="34">
        <f t="shared" ref="L59:L77" si="19">+K59/B59*1000</f>
        <v>-2.1096405693100988</v>
      </c>
      <c r="M59">
        <v>-21711</v>
      </c>
      <c r="N59" s="34">
        <f t="shared" ref="N59:N77" si="20">+M59/B59*1000</f>
        <v>-7.8495983548057504</v>
      </c>
      <c r="O59">
        <v>69.040000000000006</v>
      </c>
      <c r="P59">
        <v>66.13</v>
      </c>
      <c r="Q59">
        <v>72.06</v>
      </c>
      <c r="R59">
        <v>45.37</v>
      </c>
      <c r="S59">
        <v>48.98</v>
      </c>
      <c r="T59">
        <v>41.62</v>
      </c>
      <c r="U59" s="16">
        <v>2.6783000000000001</v>
      </c>
      <c r="V59" s="16">
        <v>2.6745999999999999</v>
      </c>
      <c r="W59" s="17">
        <f>Q59-P59</f>
        <v>5.9300000000000068</v>
      </c>
      <c r="X59" s="17">
        <f t="shared" ref="X59:X77" si="21">S59/T59</f>
        <v>1.1768380586256608</v>
      </c>
      <c r="Y59" s="17"/>
    </row>
    <row r="60" spans="1:25" x14ac:dyDescent="0.25">
      <c r="A60">
        <v>2013</v>
      </c>
      <c r="B60">
        <v>2783963</v>
      </c>
      <c r="C60" s="16">
        <f t="shared" ref="C60:C77" si="22">100*LN(B60/B59)</f>
        <v>0.65187730943180178</v>
      </c>
      <c r="D60" s="45" t="s">
        <v>223</v>
      </c>
      <c r="E60">
        <v>58921</v>
      </c>
      <c r="F60" s="20">
        <f t="shared" ref="F60:F77" si="23">+E60/B60*1000</f>
        <v>21.164433579038228</v>
      </c>
      <c r="G60">
        <v>19525</v>
      </c>
      <c r="H60" s="34">
        <f t="shared" si="17"/>
        <v>7.0133834393632384</v>
      </c>
      <c r="I60">
        <v>-15148</v>
      </c>
      <c r="J60" s="34">
        <f t="shared" si="18"/>
        <v>-5.4411642683469577</v>
      </c>
      <c r="K60">
        <v>-5811</v>
      </c>
      <c r="L60" s="34">
        <f t="shared" si="19"/>
        <v>-2.0873122236179147</v>
      </c>
      <c r="M60">
        <v>-20959</v>
      </c>
      <c r="N60" s="34">
        <f t="shared" si="20"/>
        <v>-7.5284764919648719</v>
      </c>
      <c r="O60">
        <v>69.77</v>
      </c>
      <c r="P60">
        <v>66.77</v>
      </c>
      <c r="Q60">
        <v>72.900000000000006</v>
      </c>
      <c r="R60">
        <v>42.54</v>
      </c>
      <c r="S60">
        <v>46.28</v>
      </c>
      <c r="T60">
        <v>38.659999999999997</v>
      </c>
      <c r="U60" s="16">
        <v>2.6528999999999998</v>
      </c>
      <c r="V60" s="16">
        <v>2.6492</v>
      </c>
      <c r="W60" s="17">
        <f t="shared" ref="W60:W77" si="24">Q60-P60</f>
        <v>6.1300000000000097</v>
      </c>
      <c r="X60" s="17">
        <f t="shared" si="21"/>
        <v>1.1971029487842733</v>
      </c>
      <c r="Y60" s="17"/>
    </row>
    <row r="61" spans="1:25" x14ac:dyDescent="0.25">
      <c r="A61">
        <v>2014</v>
      </c>
      <c r="B61">
        <v>2802719</v>
      </c>
      <c r="C61" s="16">
        <f t="shared" si="22"/>
        <v>0.67145652709090409</v>
      </c>
      <c r="D61" s="45" t="s">
        <v>224</v>
      </c>
      <c r="E61">
        <v>58589</v>
      </c>
      <c r="F61" s="20">
        <f t="shared" si="23"/>
        <v>20.904343246682956</v>
      </c>
      <c r="G61">
        <v>19306</v>
      </c>
      <c r="H61" s="34">
        <f t="shared" si="17"/>
        <v>6.8883109580375343</v>
      </c>
      <c r="I61">
        <v>-14420</v>
      </c>
      <c r="J61" s="34">
        <f t="shared" si="18"/>
        <v>-5.1450038337771282</v>
      </c>
      <c r="K61">
        <v>-5788</v>
      </c>
      <c r="L61" s="34">
        <f t="shared" si="19"/>
        <v>-2.0651374611582538</v>
      </c>
      <c r="M61">
        <v>-20208</v>
      </c>
      <c r="N61" s="34">
        <f t="shared" si="20"/>
        <v>-7.210141294935382</v>
      </c>
      <c r="O61">
        <v>70.48</v>
      </c>
      <c r="P61">
        <v>67.38</v>
      </c>
      <c r="Q61">
        <v>73.7</v>
      </c>
      <c r="R61">
        <v>39.93</v>
      </c>
      <c r="S61">
        <v>43.82</v>
      </c>
      <c r="T61">
        <v>35.880000000000003</v>
      </c>
      <c r="U61" s="16">
        <v>2.6269999999999998</v>
      </c>
      <c r="V61" s="16">
        <v>2.6240000000000001</v>
      </c>
      <c r="W61" s="17">
        <f t="shared" si="24"/>
        <v>6.3200000000000074</v>
      </c>
      <c r="X61" s="17">
        <f t="shared" si="21"/>
        <v>1.221293199554069</v>
      </c>
      <c r="Y61" s="17"/>
    </row>
    <row r="62" spans="1:25" x14ac:dyDescent="0.25">
      <c r="A62">
        <v>2015</v>
      </c>
      <c r="B62">
        <v>2822090</v>
      </c>
      <c r="C62" s="16">
        <f t="shared" si="22"/>
        <v>0.68877277721754115</v>
      </c>
      <c r="D62" s="45" t="s">
        <v>225</v>
      </c>
      <c r="E62">
        <v>58242</v>
      </c>
      <c r="F62" s="20">
        <f t="shared" si="23"/>
        <v>20.637896027412307</v>
      </c>
      <c r="G62">
        <v>19119</v>
      </c>
      <c r="H62" s="34">
        <f t="shared" si="17"/>
        <v>6.7747662193622462</v>
      </c>
      <c r="I62">
        <v>-13691</v>
      </c>
      <c r="J62" s="34">
        <f t="shared" si="18"/>
        <v>-4.8513690208320783</v>
      </c>
      <c r="K62">
        <v>-5765</v>
      </c>
      <c r="L62" s="34">
        <f t="shared" si="19"/>
        <v>-2.0428122419908652</v>
      </c>
      <c r="M62">
        <v>-19456</v>
      </c>
      <c r="N62" s="34">
        <f t="shared" si="20"/>
        <v>-6.8941812628229435</v>
      </c>
      <c r="O62">
        <v>71.16</v>
      </c>
      <c r="P62">
        <v>67.98</v>
      </c>
      <c r="Q62">
        <v>74.47</v>
      </c>
      <c r="R62">
        <v>37.44</v>
      </c>
      <c r="S62">
        <v>41.42</v>
      </c>
      <c r="T62">
        <v>33.29</v>
      </c>
      <c r="U62" s="16">
        <v>2.6008</v>
      </c>
      <c r="V62" s="16">
        <v>2.5988000000000002</v>
      </c>
      <c r="W62" s="17">
        <f t="shared" si="24"/>
        <v>6.4899999999999949</v>
      </c>
      <c r="X62" s="17">
        <f t="shared" si="21"/>
        <v>1.2442174827275458</v>
      </c>
      <c r="Y62" s="17"/>
    </row>
    <row r="63" spans="1:25" x14ac:dyDescent="0.25">
      <c r="A63">
        <v>2016</v>
      </c>
      <c r="B63">
        <v>2842031</v>
      </c>
      <c r="C63" s="16">
        <f t="shared" si="22"/>
        <v>0.70411922297629304</v>
      </c>
      <c r="D63" s="45" t="s">
        <v>226</v>
      </c>
      <c r="E63">
        <v>57884</v>
      </c>
      <c r="F63" s="20">
        <f t="shared" si="23"/>
        <v>20.367124778019662</v>
      </c>
      <c r="G63">
        <v>18963</v>
      </c>
      <c r="H63" s="34">
        <f t="shared" si="17"/>
        <v>6.6723410124660845</v>
      </c>
      <c r="I63">
        <v>-12964</v>
      </c>
      <c r="J63" s="34">
        <f t="shared" si="18"/>
        <v>-4.56152659840797</v>
      </c>
      <c r="K63">
        <v>-5741</v>
      </c>
      <c r="L63" s="34">
        <f t="shared" si="19"/>
        <v>-2.0200342642286451</v>
      </c>
      <c r="M63">
        <v>-18705</v>
      </c>
      <c r="N63" s="34">
        <f t="shared" si="20"/>
        <v>-6.5815608626366142</v>
      </c>
      <c r="O63">
        <v>71.81</v>
      </c>
      <c r="P63">
        <v>68.55</v>
      </c>
      <c r="Q63">
        <v>75.2</v>
      </c>
      <c r="R63">
        <v>35.130000000000003</v>
      </c>
      <c r="S63">
        <v>39.17</v>
      </c>
      <c r="T63">
        <v>30.92</v>
      </c>
      <c r="U63" s="16">
        <v>2.5750000000000002</v>
      </c>
      <c r="V63" s="16">
        <v>2.5735999999999999</v>
      </c>
      <c r="W63" s="17">
        <f t="shared" si="24"/>
        <v>6.6500000000000057</v>
      </c>
      <c r="X63" s="17">
        <f t="shared" si="21"/>
        <v>1.2668175937904269</v>
      </c>
      <c r="Y63" s="17"/>
    </row>
    <row r="64" spans="1:25" x14ac:dyDescent="0.25">
      <c r="A64">
        <v>2017</v>
      </c>
      <c r="B64">
        <v>2862504</v>
      </c>
      <c r="C64" s="16">
        <f t="shared" si="22"/>
        <v>0.71778288324748396</v>
      </c>
      <c r="D64" s="45" t="s">
        <v>227</v>
      </c>
      <c r="E64">
        <v>57517</v>
      </c>
      <c r="F64" s="20">
        <f t="shared" si="23"/>
        <v>20.093247031270522</v>
      </c>
      <c r="G64">
        <v>18833</v>
      </c>
      <c r="H64" s="34">
        <f t="shared" si="17"/>
        <v>6.5792047801505253</v>
      </c>
      <c r="I64">
        <v>-12236</v>
      </c>
      <c r="J64" s="34">
        <f t="shared" si="18"/>
        <v>-4.2745791796273478</v>
      </c>
      <c r="K64">
        <v>-5717</v>
      </c>
      <c r="L64" s="34">
        <f t="shared" si="19"/>
        <v>-1.9972024493240883</v>
      </c>
      <c r="M64">
        <v>-17953</v>
      </c>
      <c r="N64" s="34">
        <f t="shared" si="20"/>
        <v>-6.2717816289514356</v>
      </c>
      <c r="O64">
        <v>72.430000000000007</v>
      </c>
      <c r="P64">
        <v>69.11</v>
      </c>
      <c r="Q64">
        <v>75.89</v>
      </c>
      <c r="R64">
        <v>32.950000000000003</v>
      </c>
      <c r="S64">
        <v>37</v>
      </c>
      <c r="T64">
        <v>28.74</v>
      </c>
      <c r="U64" s="16">
        <v>2.5497000000000001</v>
      </c>
      <c r="V64" s="16">
        <v>2.5482</v>
      </c>
      <c r="W64" s="17">
        <f t="shared" si="24"/>
        <v>6.7800000000000011</v>
      </c>
      <c r="X64" s="17">
        <f t="shared" si="21"/>
        <v>1.2874043145441894</v>
      </c>
      <c r="Y64" s="17"/>
    </row>
    <row r="65" spans="1:25" x14ac:dyDescent="0.25">
      <c r="A65">
        <v>2018</v>
      </c>
      <c r="B65">
        <v>2883494</v>
      </c>
      <c r="C65" s="16">
        <f t="shared" si="22"/>
        <v>0.73059870072932442</v>
      </c>
      <c r="D65" s="45" t="s">
        <v>228</v>
      </c>
      <c r="E65">
        <v>57290</v>
      </c>
      <c r="F65" s="20">
        <f t="shared" si="23"/>
        <v>19.868257052034789</v>
      </c>
      <c r="G65">
        <v>18838</v>
      </c>
      <c r="H65" s="34">
        <f t="shared" si="17"/>
        <v>6.5330463666648866</v>
      </c>
      <c r="I65">
        <v>-11507</v>
      </c>
      <c r="J65" s="34">
        <f t="shared" si="18"/>
        <v>-3.9906446831517597</v>
      </c>
      <c r="K65">
        <v>-5694</v>
      </c>
      <c r="L65" s="34">
        <f t="shared" si="19"/>
        <v>-1.9746876532429061</v>
      </c>
      <c r="M65">
        <v>-17201</v>
      </c>
      <c r="N65" s="34">
        <f t="shared" si="20"/>
        <v>-5.965332336394666</v>
      </c>
      <c r="O65">
        <v>72.91</v>
      </c>
      <c r="P65">
        <v>69.56</v>
      </c>
      <c r="Q65">
        <v>76.41</v>
      </c>
      <c r="R65">
        <v>31.29</v>
      </c>
      <c r="S65">
        <v>35.299999999999997</v>
      </c>
      <c r="T65">
        <v>27.11</v>
      </c>
      <c r="U65" s="16">
        <v>2.5308999999999999</v>
      </c>
      <c r="V65" s="16">
        <v>2.5293000000000001</v>
      </c>
      <c r="W65" s="17">
        <f t="shared" si="24"/>
        <v>6.8499999999999943</v>
      </c>
      <c r="X65" s="17">
        <f t="shared" si="21"/>
        <v>1.302102545186278</v>
      </c>
      <c r="Y65" s="17"/>
    </row>
    <row r="66" spans="1:25" x14ac:dyDescent="0.25">
      <c r="A66">
        <v>2019</v>
      </c>
      <c r="B66">
        <v>2904996</v>
      </c>
      <c r="C66" s="16">
        <f t="shared" si="22"/>
        <v>0.74292601000223069</v>
      </c>
      <c r="D66" s="45" t="s">
        <v>229</v>
      </c>
      <c r="E66">
        <v>57063</v>
      </c>
      <c r="F66" s="20">
        <f t="shared" si="23"/>
        <v>19.64305630713433</v>
      </c>
      <c r="G66">
        <v>18859</v>
      </c>
      <c r="H66" s="34">
        <f t="shared" si="17"/>
        <v>6.4919194380990541</v>
      </c>
      <c r="I66">
        <v>-10779</v>
      </c>
      <c r="J66" s="34">
        <f t="shared" si="18"/>
        <v>-3.710504248542855</v>
      </c>
      <c r="K66">
        <v>-5671</v>
      </c>
      <c r="L66" s="34">
        <f t="shared" si="19"/>
        <v>-1.9521541509867828</v>
      </c>
      <c r="M66">
        <v>-16450</v>
      </c>
      <c r="N66" s="34">
        <f t="shared" si="20"/>
        <v>-5.6626583995296373</v>
      </c>
      <c r="O66">
        <v>73.38</v>
      </c>
      <c r="P66">
        <v>69.989999999999995</v>
      </c>
      <c r="Q66">
        <v>76.91</v>
      </c>
      <c r="R66">
        <v>29.71</v>
      </c>
      <c r="S66">
        <v>33.72</v>
      </c>
      <c r="T66">
        <v>25.54</v>
      </c>
      <c r="U66" s="16">
        <v>2.5112999999999999</v>
      </c>
      <c r="V66" s="16">
        <v>2.5102000000000002</v>
      </c>
      <c r="W66" s="17">
        <f t="shared" si="24"/>
        <v>6.9200000000000017</v>
      </c>
      <c r="X66" s="17">
        <f t="shared" si="21"/>
        <v>1.3202819107282693</v>
      </c>
      <c r="Y66" s="17"/>
    </row>
    <row r="67" spans="1:25" x14ac:dyDescent="0.25">
      <c r="A67">
        <v>2020</v>
      </c>
      <c r="B67">
        <v>2926996</v>
      </c>
      <c r="C67" s="16">
        <f t="shared" si="22"/>
        <v>0.75446277552559815</v>
      </c>
      <c r="D67" s="45" t="s">
        <v>230</v>
      </c>
      <c r="E67">
        <v>56841</v>
      </c>
      <c r="F67" s="20">
        <f t="shared" si="23"/>
        <v>19.41956873190124</v>
      </c>
      <c r="G67">
        <v>18893</v>
      </c>
      <c r="H67" s="34">
        <f t="shared" si="17"/>
        <v>6.454740628275542</v>
      </c>
      <c r="I67">
        <v>-10051</v>
      </c>
      <c r="J67" s="34">
        <f t="shared" si="18"/>
        <v>-3.4338960490550723</v>
      </c>
      <c r="K67">
        <v>-5648</v>
      </c>
      <c r="L67" s="34">
        <f t="shared" si="19"/>
        <v>-1.9296234091197939</v>
      </c>
      <c r="M67">
        <v>-15699</v>
      </c>
      <c r="N67" s="34">
        <f t="shared" si="20"/>
        <v>-5.3635194581748662</v>
      </c>
      <c r="O67">
        <v>73.84</v>
      </c>
      <c r="P67">
        <v>70.42</v>
      </c>
      <c r="Q67">
        <v>77.39</v>
      </c>
      <c r="R67">
        <v>28.21</v>
      </c>
      <c r="S67">
        <v>32.130000000000003</v>
      </c>
      <c r="T67">
        <v>24.13</v>
      </c>
      <c r="U67" s="16">
        <v>2.4914999999999998</v>
      </c>
      <c r="V67" s="16">
        <v>2.4910000000000001</v>
      </c>
      <c r="W67" s="17">
        <f t="shared" si="24"/>
        <v>6.9699999999999989</v>
      </c>
      <c r="X67" s="17">
        <f t="shared" si="21"/>
        <v>1.3315375051802736</v>
      </c>
      <c r="Y67" s="17"/>
    </row>
    <row r="68" spans="1:25" x14ac:dyDescent="0.25">
      <c r="A68">
        <v>2021</v>
      </c>
      <c r="B68">
        <v>2949282</v>
      </c>
      <c r="C68" s="16">
        <f t="shared" si="22"/>
        <v>0.75851097752423513</v>
      </c>
      <c r="D68" s="45" t="s">
        <v>231</v>
      </c>
      <c r="E68">
        <v>56619</v>
      </c>
      <c r="F68" s="20">
        <f t="shared" si="23"/>
        <v>19.197553845308789</v>
      </c>
      <c r="G68">
        <v>18940</v>
      </c>
      <c r="H68" s="34">
        <f t="shared" si="17"/>
        <v>6.4219020086922853</v>
      </c>
      <c r="I68">
        <v>-9729</v>
      </c>
      <c r="J68" s="34">
        <f t="shared" si="18"/>
        <v>-3.2987689885199178</v>
      </c>
      <c r="K68">
        <v>-5627</v>
      </c>
      <c r="L68" s="34">
        <f t="shared" si="19"/>
        <v>-1.9079219959298568</v>
      </c>
      <c r="M68">
        <v>-15356</v>
      </c>
      <c r="N68" s="34">
        <f t="shared" si="20"/>
        <v>-5.2066909844497742</v>
      </c>
      <c r="O68">
        <v>74.28</v>
      </c>
      <c r="P68">
        <v>70.84</v>
      </c>
      <c r="Q68">
        <v>77.86</v>
      </c>
      <c r="R68">
        <v>26.8</v>
      </c>
      <c r="S68">
        <v>30.67</v>
      </c>
      <c r="T68">
        <v>22.78</v>
      </c>
      <c r="U68" s="16">
        <v>2.472</v>
      </c>
      <c r="V68" s="16">
        <v>2.4716999999999998</v>
      </c>
      <c r="W68" s="17">
        <f t="shared" si="24"/>
        <v>7.019999999999996</v>
      </c>
      <c r="X68" s="17">
        <f t="shared" si="21"/>
        <v>1.3463564530289729</v>
      </c>
      <c r="Y68" s="17"/>
    </row>
    <row r="69" spans="1:25" x14ac:dyDescent="0.25">
      <c r="A69">
        <v>2022</v>
      </c>
      <c r="B69">
        <v>2971634</v>
      </c>
      <c r="C69" s="16">
        <f t="shared" si="22"/>
        <v>0.75502189805479547</v>
      </c>
      <c r="D69" s="45" t="s">
        <v>232</v>
      </c>
      <c r="E69">
        <v>56388</v>
      </c>
      <c r="F69" s="20">
        <f t="shared" si="23"/>
        <v>18.975418910942601</v>
      </c>
      <c r="G69">
        <v>19000</v>
      </c>
      <c r="H69" s="34">
        <f t="shared" si="17"/>
        <v>6.393788737105579</v>
      </c>
      <c r="I69">
        <v>-9406</v>
      </c>
      <c r="J69" s="34">
        <f t="shared" si="18"/>
        <v>-3.1652619400639517</v>
      </c>
      <c r="K69">
        <v>-5603</v>
      </c>
      <c r="L69" s="34">
        <f t="shared" si="19"/>
        <v>-1.8854946470527663</v>
      </c>
      <c r="M69">
        <v>-15009</v>
      </c>
      <c r="N69" s="34">
        <f t="shared" si="20"/>
        <v>-5.0507565871167168</v>
      </c>
      <c r="O69">
        <v>74.7</v>
      </c>
      <c r="P69">
        <v>71.239999999999995</v>
      </c>
      <c r="Q69">
        <v>78.3</v>
      </c>
      <c r="R69">
        <v>25.46</v>
      </c>
      <c r="S69">
        <v>29.26</v>
      </c>
      <c r="T69">
        <v>21.5</v>
      </c>
      <c r="U69" s="16">
        <v>2.4529000000000001</v>
      </c>
      <c r="V69" s="16">
        <v>2.4523999999999999</v>
      </c>
      <c r="W69" s="17">
        <f t="shared" si="24"/>
        <v>7.0600000000000023</v>
      </c>
      <c r="X69" s="17">
        <f t="shared" si="21"/>
        <v>1.3609302325581396</v>
      </c>
      <c r="Y69" s="17"/>
    </row>
    <row r="70" spans="1:25" x14ac:dyDescent="0.25">
      <c r="A70">
        <v>2023</v>
      </c>
      <c r="B70">
        <v>2994091</v>
      </c>
      <c r="C70" s="16">
        <f t="shared" si="22"/>
        <v>0.75287097794648505</v>
      </c>
      <c r="D70" s="45" t="s">
        <v>232</v>
      </c>
      <c r="E70">
        <v>56249</v>
      </c>
      <c r="F70" s="20">
        <f t="shared" si="23"/>
        <v>18.786670144628204</v>
      </c>
      <c r="G70">
        <v>19052</v>
      </c>
      <c r="H70" s="34">
        <f t="shared" si="17"/>
        <v>6.3632000496978884</v>
      </c>
      <c r="I70">
        <v>-9084</v>
      </c>
      <c r="J70" s="34">
        <f t="shared" si="18"/>
        <v>-3.0339759212395347</v>
      </c>
      <c r="K70">
        <v>-5579</v>
      </c>
      <c r="L70" s="34">
        <f t="shared" si="19"/>
        <v>-1.8633368190879971</v>
      </c>
      <c r="M70">
        <v>-14663</v>
      </c>
      <c r="N70" s="34">
        <f t="shared" si="20"/>
        <v>-4.8973127403275321</v>
      </c>
      <c r="O70">
        <v>75.14</v>
      </c>
      <c r="P70">
        <v>71.63</v>
      </c>
      <c r="Q70">
        <v>78.78</v>
      </c>
      <c r="R70">
        <v>24.08</v>
      </c>
      <c r="S70">
        <v>27.89</v>
      </c>
      <c r="T70">
        <v>20.12</v>
      </c>
      <c r="U70" s="16">
        <v>2.4382999999999999</v>
      </c>
      <c r="V70" s="16">
        <v>2.4376000000000002</v>
      </c>
      <c r="W70" s="17">
        <f t="shared" si="24"/>
        <v>7.1500000000000057</v>
      </c>
      <c r="X70" s="17">
        <f t="shared" si="21"/>
        <v>1.3861829025844929</v>
      </c>
      <c r="Y70" s="17"/>
    </row>
    <row r="71" spans="1:25" x14ac:dyDescent="0.25">
      <c r="A71">
        <v>2024</v>
      </c>
      <c r="B71">
        <v>3016690</v>
      </c>
      <c r="C71" s="16">
        <f t="shared" si="22"/>
        <v>0.75195241633203602</v>
      </c>
      <c r="D71" s="45" t="s">
        <v>233</v>
      </c>
      <c r="E71">
        <v>56100</v>
      </c>
      <c r="F71" s="20">
        <f t="shared" si="23"/>
        <v>18.596541242222433</v>
      </c>
      <c r="G71">
        <v>19122</v>
      </c>
      <c r="H71" s="34">
        <f t="shared" si="17"/>
        <v>6.3387355014933586</v>
      </c>
      <c r="I71">
        <v>-8761</v>
      </c>
      <c r="J71" s="34">
        <f t="shared" si="18"/>
        <v>-2.9041764317845056</v>
      </c>
      <c r="K71">
        <v>-5556</v>
      </c>
      <c r="L71" s="34">
        <f t="shared" si="19"/>
        <v>-1.8417537101922969</v>
      </c>
      <c r="M71">
        <v>-14317</v>
      </c>
      <c r="N71" s="34">
        <f t="shared" si="20"/>
        <v>-4.7459301419768023</v>
      </c>
      <c r="O71">
        <v>75.55</v>
      </c>
      <c r="P71">
        <v>72</v>
      </c>
      <c r="Q71">
        <v>79.239999999999995</v>
      </c>
      <c r="R71">
        <v>22.86</v>
      </c>
      <c r="S71">
        <v>26.67</v>
      </c>
      <c r="T71">
        <v>18.899999999999999</v>
      </c>
      <c r="U71" s="16">
        <v>2.4235000000000002</v>
      </c>
      <c r="V71" s="16">
        <v>2.4228000000000001</v>
      </c>
      <c r="W71" s="17">
        <f t="shared" si="24"/>
        <v>7.2399999999999949</v>
      </c>
      <c r="X71" s="17">
        <f t="shared" si="21"/>
        <v>1.4111111111111112</v>
      </c>
      <c r="Y71" s="17"/>
    </row>
    <row r="72" spans="1:25" x14ac:dyDescent="0.25">
      <c r="A72">
        <v>2025</v>
      </c>
      <c r="B72">
        <v>3039404</v>
      </c>
      <c r="C72" s="16">
        <f t="shared" si="22"/>
        <v>0.75012397452805946</v>
      </c>
      <c r="D72" s="45" t="s">
        <v>229</v>
      </c>
      <c r="E72">
        <v>55936</v>
      </c>
      <c r="F72" s="20">
        <f t="shared" si="23"/>
        <v>18.403608075793809</v>
      </c>
      <c r="G72">
        <v>19200</v>
      </c>
      <c r="H72" s="34">
        <f t="shared" si="17"/>
        <v>6.3170279436363179</v>
      </c>
      <c r="I72">
        <v>-8439</v>
      </c>
      <c r="J72" s="34">
        <f t="shared" si="18"/>
        <v>-2.7765311883514006</v>
      </c>
      <c r="K72">
        <v>-5533</v>
      </c>
      <c r="L72" s="34">
        <f t="shared" si="19"/>
        <v>-1.8204226881322785</v>
      </c>
      <c r="M72">
        <v>-13972</v>
      </c>
      <c r="N72" s="34">
        <f t="shared" si="20"/>
        <v>-4.5969538764836786</v>
      </c>
      <c r="O72">
        <v>75.95</v>
      </c>
      <c r="P72">
        <v>72.36</v>
      </c>
      <c r="Q72">
        <v>79.680000000000007</v>
      </c>
      <c r="R72">
        <v>21.66</v>
      </c>
      <c r="S72">
        <v>25.48</v>
      </c>
      <c r="T72">
        <v>17.68</v>
      </c>
      <c r="U72" s="16">
        <v>2.4085999999999999</v>
      </c>
      <c r="V72" s="16">
        <v>2.4079000000000002</v>
      </c>
      <c r="W72" s="17">
        <f t="shared" si="24"/>
        <v>7.3200000000000074</v>
      </c>
      <c r="X72" s="17">
        <f t="shared" si="21"/>
        <v>1.4411764705882353</v>
      </c>
      <c r="Y72" s="17"/>
    </row>
    <row r="73" spans="1:25" x14ac:dyDescent="0.25">
      <c r="A73">
        <v>2026</v>
      </c>
      <c r="B73">
        <v>3062204</v>
      </c>
      <c r="C73" s="16">
        <f t="shared" si="22"/>
        <v>0.74734745726907259</v>
      </c>
      <c r="D73" s="45" t="s">
        <v>234</v>
      </c>
      <c r="E73">
        <v>55753</v>
      </c>
      <c r="F73" s="20">
        <f t="shared" si="23"/>
        <v>18.206820969471661</v>
      </c>
      <c r="G73">
        <v>19290</v>
      </c>
      <c r="H73" s="34">
        <f t="shared" si="17"/>
        <v>6.2993843649867873</v>
      </c>
      <c r="I73">
        <v>-8117</v>
      </c>
      <c r="J73" s="34">
        <f t="shared" si="18"/>
        <v>-2.6507051783617293</v>
      </c>
      <c r="K73">
        <v>-5509</v>
      </c>
      <c r="L73" s="34">
        <f t="shared" si="19"/>
        <v>-1.7990310247129191</v>
      </c>
      <c r="M73">
        <v>-13626</v>
      </c>
      <c r="N73" s="34">
        <f t="shared" si="20"/>
        <v>-4.4497362030746483</v>
      </c>
      <c r="O73">
        <v>76.34</v>
      </c>
      <c r="P73">
        <v>72.709999999999994</v>
      </c>
      <c r="Q73">
        <v>80.11</v>
      </c>
      <c r="R73">
        <v>20.51</v>
      </c>
      <c r="S73">
        <v>24.29</v>
      </c>
      <c r="T73">
        <v>16.559999999999999</v>
      </c>
      <c r="U73" s="16">
        <v>2.3936999999999999</v>
      </c>
      <c r="V73" s="16">
        <v>2.3929</v>
      </c>
      <c r="W73" s="17">
        <f t="shared" si="24"/>
        <v>7.4000000000000057</v>
      </c>
      <c r="X73" s="17">
        <f t="shared" si="21"/>
        <v>1.4667874396135265</v>
      </c>
      <c r="Y73" s="17"/>
    </row>
    <row r="74" spans="1:25" x14ac:dyDescent="0.25">
      <c r="A74">
        <v>2027</v>
      </c>
      <c r="B74">
        <v>3085059</v>
      </c>
      <c r="C74" s="16">
        <f t="shared" si="22"/>
        <v>0.74358638334685057</v>
      </c>
      <c r="D74" s="45" t="s">
        <v>235</v>
      </c>
      <c r="E74">
        <v>55543</v>
      </c>
      <c r="F74" s="20">
        <f t="shared" si="23"/>
        <v>18.003869618052683</v>
      </c>
      <c r="G74">
        <v>19391</v>
      </c>
      <c r="H74" s="34">
        <f t="shared" si="17"/>
        <v>6.2854551566112669</v>
      </c>
      <c r="I74">
        <v>-7795</v>
      </c>
      <c r="J74" s="34">
        <f t="shared" si="18"/>
        <v>-2.5266939789482148</v>
      </c>
      <c r="K74">
        <v>-5486</v>
      </c>
      <c r="L74" s="34">
        <f t="shared" si="19"/>
        <v>-1.7782480010917134</v>
      </c>
      <c r="M74">
        <v>-13281</v>
      </c>
      <c r="N74" s="34">
        <f t="shared" si="20"/>
        <v>-4.3049419800399278</v>
      </c>
      <c r="O74">
        <v>76.72</v>
      </c>
      <c r="P74">
        <v>73.06</v>
      </c>
      <c r="Q74">
        <v>80.52</v>
      </c>
      <c r="R74">
        <v>19.440000000000001</v>
      </c>
      <c r="S74">
        <v>23.18</v>
      </c>
      <c r="T74">
        <v>15.56</v>
      </c>
      <c r="U74" s="16">
        <v>2.3788</v>
      </c>
      <c r="V74" s="16">
        <v>2.3776999999999999</v>
      </c>
      <c r="W74" s="17">
        <f t="shared" si="24"/>
        <v>7.4599999999999937</v>
      </c>
      <c r="X74" s="17">
        <f t="shared" si="21"/>
        <v>1.4897172236503855</v>
      </c>
      <c r="Y74" s="17"/>
    </row>
    <row r="75" spans="1:25" x14ac:dyDescent="0.25">
      <c r="A75">
        <v>2028</v>
      </c>
      <c r="B75">
        <v>3107977</v>
      </c>
      <c r="C75" s="16">
        <f t="shared" si="22"/>
        <v>0.74012502487372844</v>
      </c>
      <c r="D75" s="45" t="s">
        <v>236</v>
      </c>
      <c r="E75">
        <v>55437</v>
      </c>
      <c r="F75" s="20">
        <f t="shared" si="23"/>
        <v>17.83700458529777</v>
      </c>
      <c r="G75">
        <v>19538</v>
      </c>
      <c r="H75" s="34">
        <f t="shared" si="17"/>
        <v>6.2864043073677829</v>
      </c>
      <c r="I75">
        <v>-7472</v>
      </c>
      <c r="J75" s="34">
        <f t="shared" si="18"/>
        <v>-2.4041361953450751</v>
      </c>
      <c r="K75">
        <v>-5462</v>
      </c>
      <c r="L75" s="34">
        <f t="shared" si="19"/>
        <v>-1.7574132627107599</v>
      </c>
      <c r="M75">
        <v>-12934</v>
      </c>
      <c r="N75" s="34">
        <f t="shared" si="20"/>
        <v>-4.161549458055835</v>
      </c>
      <c r="O75">
        <v>77.05</v>
      </c>
      <c r="P75">
        <v>73.38</v>
      </c>
      <c r="Q75">
        <v>80.86</v>
      </c>
      <c r="R75">
        <v>18.510000000000002</v>
      </c>
      <c r="S75">
        <v>22.22</v>
      </c>
      <c r="T75">
        <v>14.64</v>
      </c>
      <c r="U75" s="16">
        <v>2.3683999999999998</v>
      </c>
      <c r="V75" s="16">
        <v>2.3673000000000002</v>
      </c>
      <c r="W75" s="17">
        <f t="shared" si="24"/>
        <v>7.480000000000004</v>
      </c>
      <c r="X75" s="17">
        <f t="shared" si="21"/>
        <v>1.5177595628415299</v>
      </c>
      <c r="Y75" s="17"/>
    </row>
    <row r="76" spans="1:25" x14ac:dyDescent="0.25">
      <c r="A76">
        <v>2029</v>
      </c>
      <c r="B76">
        <v>3130975</v>
      </c>
      <c r="C76" s="16">
        <f t="shared" si="22"/>
        <v>0.73724254223376684</v>
      </c>
      <c r="D76" s="45" t="s">
        <v>237</v>
      </c>
      <c r="E76">
        <v>55318</v>
      </c>
      <c r="F76" s="20">
        <f t="shared" si="23"/>
        <v>17.66797882448758</v>
      </c>
      <c r="G76">
        <v>19695</v>
      </c>
      <c r="H76" s="34">
        <f t="shared" si="17"/>
        <v>6.2903728071926475</v>
      </c>
      <c r="I76">
        <v>-7150</v>
      </c>
      <c r="J76" s="34">
        <f t="shared" si="18"/>
        <v>-2.2836336923801692</v>
      </c>
      <c r="K76">
        <v>-5438</v>
      </c>
      <c r="L76" s="34">
        <f t="shared" si="19"/>
        <v>-1.736839163519351</v>
      </c>
      <c r="M76">
        <v>-12588</v>
      </c>
      <c r="N76" s="34">
        <f t="shared" si="20"/>
        <v>-4.02047285589952</v>
      </c>
      <c r="O76">
        <v>77.37</v>
      </c>
      <c r="P76">
        <v>73.69</v>
      </c>
      <c r="Q76">
        <v>81.19</v>
      </c>
      <c r="R76">
        <v>17.62</v>
      </c>
      <c r="S76">
        <v>21.24</v>
      </c>
      <c r="T76">
        <v>13.86</v>
      </c>
      <c r="U76" s="16">
        <v>2.3576000000000001</v>
      </c>
      <c r="V76" s="16">
        <v>2.3567999999999998</v>
      </c>
      <c r="W76" s="17">
        <f t="shared" si="24"/>
        <v>7.5</v>
      </c>
      <c r="X76" s="17">
        <f t="shared" si="21"/>
        <v>1.5324675324675323</v>
      </c>
      <c r="Y76" s="17"/>
    </row>
    <row r="77" spans="1:25" x14ac:dyDescent="0.25">
      <c r="A77">
        <v>2030</v>
      </c>
      <c r="B77">
        <v>3154035</v>
      </c>
      <c r="C77" s="16">
        <f t="shared" si="22"/>
        <v>0.73381278559763763</v>
      </c>
      <c r="D77" s="45" t="s">
        <v>238</v>
      </c>
      <c r="E77">
        <v>55189</v>
      </c>
      <c r="F77" s="20">
        <f t="shared" si="23"/>
        <v>17.497903479194111</v>
      </c>
      <c r="G77">
        <v>19862</v>
      </c>
      <c r="H77" s="34">
        <f t="shared" si="17"/>
        <v>6.2973302452255604</v>
      </c>
      <c r="I77">
        <v>-6827</v>
      </c>
      <c r="J77" s="34">
        <f t="shared" si="18"/>
        <v>-2.1645289288165794</v>
      </c>
      <c r="K77">
        <v>-5415</v>
      </c>
      <c r="L77" s="34">
        <f t="shared" si="19"/>
        <v>-1.7168484179788746</v>
      </c>
      <c r="M77">
        <v>-12242</v>
      </c>
      <c r="N77" s="34">
        <f t="shared" si="20"/>
        <v>-3.8813773467954542</v>
      </c>
      <c r="O77">
        <v>77.680000000000007</v>
      </c>
      <c r="P77">
        <v>74</v>
      </c>
      <c r="Q77">
        <v>81.510000000000005</v>
      </c>
      <c r="R77">
        <v>16.809999999999999</v>
      </c>
      <c r="S77">
        <v>20.32</v>
      </c>
      <c r="T77">
        <v>13.15</v>
      </c>
      <c r="U77" s="16">
        <v>2.3468</v>
      </c>
      <c r="V77" s="16">
        <v>2.3462999999999998</v>
      </c>
      <c r="W77" s="17">
        <f t="shared" si="24"/>
        <v>7.5100000000000051</v>
      </c>
      <c r="X77" s="17">
        <f t="shared" si="21"/>
        <v>1.5452471482889734</v>
      </c>
      <c r="Y77" s="17"/>
    </row>
    <row r="78" spans="1:25" x14ac:dyDescent="0.25">
      <c r="U78" s="16"/>
      <c r="V78" s="16"/>
    </row>
    <row r="79" spans="1:25" x14ac:dyDescent="0.25">
      <c r="A79" s="35" t="s">
        <v>279</v>
      </c>
      <c r="U79" s="16"/>
      <c r="V79" s="16"/>
    </row>
    <row r="80" spans="1:25" x14ac:dyDescent="0.25">
      <c r="A80" s="92" t="s">
        <v>276</v>
      </c>
      <c r="B80" s="88" t="s">
        <v>255</v>
      </c>
      <c r="C80" s="88" t="s">
        <v>256</v>
      </c>
      <c r="D80" s="95" t="s">
        <v>257</v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1" t="s">
        <v>265</v>
      </c>
      <c r="P80" s="91"/>
      <c r="Q80" s="91"/>
      <c r="R80" s="91" t="s">
        <v>269</v>
      </c>
      <c r="S80" s="91"/>
      <c r="T80" s="91"/>
      <c r="U80" s="88" t="s">
        <v>270</v>
      </c>
      <c r="V80" s="88" t="s">
        <v>270</v>
      </c>
      <c r="W80" s="88" t="s">
        <v>271</v>
      </c>
      <c r="X80" s="88" t="s">
        <v>272</v>
      </c>
    </row>
    <row r="81" spans="1:25" x14ac:dyDescent="0.25">
      <c r="A81" s="93"/>
      <c r="B81" s="88"/>
      <c r="C81" s="88"/>
      <c r="D81" s="89" t="s">
        <v>258</v>
      </c>
      <c r="E81" s="88" t="s">
        <v>261</v>
      </c>
      <c r="F81" s="88" t="s">
        <v>262</v>
      </c>
      <c r="G81" s="88" t="s">
        <v>263</v>
      </c>
      <c r="H81" s="88" t="s">
        <v>264</v>
      </c>
      <c r="I81" s="90" t="s">
        <v>273</v>
      </c>
      <c r="J81" s="90"/>
      <c r="K81" s="88" t="s">
        <v>274</v>
      </c>
      <c r="L81" s="88"/>
      <c r="M81" s="88" t="s">
        <v>275</v>
      </c>
      <c r="N81" s="88"/>
      <c r="O81" s="88" t="s">
        <v>266</v>
      </c>
      <c r="P81" s="88" t="s">
        <v>267</v>
      </c>
      <c r="Q81" s="88" t="s">
        <v>268</v>
      </c>
      <c r="R81" s="88" t="s">
        <v>266</v>
      </c>
      <c r="S81" s="88" t="s">
        <v>267</v>
      </c>
      <c r="T81" s="88" t="s">
        <v>268</v>
      </c>
      <c r="U81" s="88"/>
      <c r="V81" s="88"/>
      <c r="W81" s="88"/>
      <c r="X81" s="88"/>
    </row>
    <row r="82" spans="1:25" x14ac:dyDescent="0.25">
      <c r="A82" s="93"/>
      <c r="B82" s="88"/>
      <c r="C82" s="88"/>
      <c r="D82" s="89"/>
      <c r="E82" s="88"/>
      <c r="F82" s="88"/>
      <c r="G82" s="88"/>
      <c r="H82" s="88"/>
      <c r="I82" s="90"/>
      <c r="J82" s="90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</row>
    <row r="83" spans="1:25" x14ac:dyDescent="0.25">
      <c r="A83" s="94"/>
      <c r="B83" s="88"/>
      <c r="C83" s="88"/>
      <c r="D83" s="89"/>
      <c r="E83" s="88"/>
      <c r="F83" s="88"/>
      <c r="G83" s="88"/>
      <c r="H83" s="88"/>
      <c r="I83" s="44" t="s">
        <v>259</v>
      </c>
      <c r="J83" s="44" t="s">
        <v>260</v>
      </c>
      <c r="K83" s="44" t="s">
        <v>259</v>
      </c>
      <c r="L83" s="44" t="s">
        <v>260</v>
      </c>
      <c r="M83" s="44" t="s">
        <v>259</v>
      </c>
      <c r="N83" s="44" t="s">
        <v>260</v>
      </c>
      <c r="O83" s="88"/>
      <c r="P83" s="88"/>
      <c r="Q83" s="88"/>
      <c r="R83" s="88"/>
      <c r="S83" s="88"/>
      <c r="T83" s="88"/>
      <c r="U83" s="88"/>
      <c r="V83" s="88"/>
      <c r="W83" s="88"/>
      <c r="X83" s="88"/>
    </row>
    <row r="84" spans="1:25" x14ac:dyDescent="0.25">
      <c r="A84">
        <v>2012</v>
      </c>
      <c r="B84">
        <v>1807378</v>
      </c>
      <c r="C84" s="16" t="e">
        <f>NA()</f>
        <v>#N/A</v>
      </c>
      <c r="D84" s="46">
        <v>1.456</v>
      </c>
      <c r="E84">
        <v>42788</v>
      </c>
      <c r="F84" s="20">
        <f>+E84/B84*1000</f>
        <v>23.674073713412469</v>
      </c>
      <c r="G84">
        <v>12712</v>
      </c>
      <c r="H84" s="34">
        <f t="shared" ref="H84:H102" si="25">+G84/B84*1000</f>
        <v>7.0333931252897841</v>
      </c>
      <c r="I84">
        <v>-5923</v>
      </c>
      <c r="J84" s="34">
        <f t="shared" ref="J84:J102" si="26">+I84/B84*1000</f>
        <v>-3.2771229925339362</v>
      </c>
      <c r="K84">
        <v>2162</v>
      </c>
      <c r="L84" s="34">
        <f t="shared" ref="L84:L102" si="27">+K84/B84*1000</f>
        <v>1.1962079874824194</v>
      </c>
      <c r="M84">
        <v>-3761</v>
      </c>
      <c r="N84" s="34">
        <f t="shared" ref="N84:N102" si="28">+M84/B84*1000</f>
        <v>-2.0809150050515166</v>
      </c>
      <c r="O84">
        <v>68.78</v>
      </c>
      <c r="P84">
        <v>65.92</v>
      </c>
      <c r="Q84">
        <v>71.760000000000005</v>
      </c>
      <c r="R84">
        <v>43.47</v>
      </c>
      <c r="S84">
        <v>47.29</v>
      </c>
      <c r="T84">
        <v>39.51</v>
      </c>
      <c r="U84" s="16">
        <v>2.9550999999999998</v>
      </c>
      <c r="V84" s="16">
        <v>2.9481999999999999</v>
      </c>
      <c r="W84" s="17">
        <f>Q84-P84</f>
        <v>5.8400000000000034</v>
      </c>
      <c r="X84" s="17">
        <f t="shared" ref="X84:X102" si="29">S84/T84</f>
        <v>1.196912174133131</v>
      </c>
      <c r="Y84" s="17"/>
    </row>
    <row r="85" spans="1:25" x14ac:dyDescent="0.25">
      <c r="A85">
        <v>2013</v>
      </c>
      <c r="B85">
        <v>1833901</v>
      </c>
      <c r="C85" s="16">
        <f t="shared" ref="C85:C102" si="30">100*LN(B85/B84)</f>
        <v>1.4568215775902869</v>
      </c>
      <c r="D85" s="46">
        <v>1.458</v>
      </c>
      <c r="E85">
        <v>42781</v>
      </c>
      <c r="F85" s="20">
        <f t="shared" ref="F85:F102" si="31">+E85/B85*1000</f>
        <v>23.327867752948496</v>
      </c>
      <c r="G85">
        <v>12552</v>
      </c>
      <c r="H85" s="34">
        <f t="shared" si="25"/>
        <v>6.8444261713145904</v>
      </c>
      <c r="I85">
        <v>-5651</v>
      </c>
      <c r="J85" s="34">
        <f t="shared" si="26"/>
        <v>-3.0814095199250122</v>
      </c>
      <c r="K85">
        <v>2154</v>
      </c>
      <c r="L85" s="34">
        <f t="shared" si="27"/>
        <v>1.1745454089397409</v>
      </c>
      <c r="M85">
        <v>-3497</v>
      </c>
      <c r="N85" s="34">
        <f t="shared" si="28"/>
        <v>-1.9068641109852711</v>
      </c>
      <c r="O85">
        <v>69.510000000000005</v>
      </c>
      <c r="P85">
        <v>66.55</v>
      </c>
      <c r="Q85">
        <v>72.59</v>
      </c>
      <c r="R85">
        <v>40.96</v>
      </c>
      <c r="S85">
        <v>44.87</v>
      </c>
      <c r="T85">
        <v>36.9</v>
      </c>
      <c r="U85" s="16">
        <v>2.9116</v>
      </c>
      <c r="V85" s="16">
        <v>2.9043999999999999</v>
      </c>
      <c r="W85" s="17">
        <f t="shared" ref="W85:W102" si="32">Q85-P85</f>
        <v>6.0400000000000063</v>
      </c>
      <c r="X85" s="17">
        <f t="shared" si="29"/>
        <v>1.2159891598915988</v>
      </c>
      <c r="Y85" s="17"/>
    </row>
    <row r="86" spans="1:25" x14ac:dyDescent="0.25">
      <c r="A86">
        <v>2014</v>
      </c>
      <c r="B86">
        <v>1860816</v>
      </c>
      <c r="C86" s="16">
        <f t="shared" si="30"/>
        <v>1.4569709191068823</v>
      </c>
      <c r="D86" s="46">
        <v>1.456</v>
      </c>
      <c r="E86">
        <v>42746</v>
      </c>
      <c r="F86" s="20">
        <f t="shared" si="31"/>
        <v>22.971642548215407</v>
      </c>
      <c r="G86">
        <v>12415</v>
      </c>
      <c r="H86" s="34">
        <f t="shared" si="25"/>
        <v>6.6718041977283082</v>
      </c>
      <c r="I86">
        <v>-5380</v>
      </c>
      <c r="J86" s="34">
        <f t="shared" si="26"/>
        <v>-2.891204718790036</v>
      </c>
      <c r="K86">
        <v>2144</v>
      </c>
      <c r="L86" s="34">
        <f t="shared" si="27"/>
        <v>1.1521826983430925</v>
      </c>
      <c r="M86">
        <v>-3236</v>
      </c>
      <c r="N86" s="34">
        <f t="shared" si="28"/>
        <v>-1.7390220204469435</v>
      </c>
      <c r="O86">
        <v>70.2</v>
      </c>
      <c r="P86">
        <v>67.16</v>
      </c>
      <c r="Q86">
        <v>73.37</v>
      </c>
      <c r="R86">
        <v>38.6</v>
      </c>
      <c r="S86">
        <v>42.64</v>
      </c>
      <c r="T86">
        <v>34.4</v>
      </c>
      <c r="U86" s="16">
        <v>2.8679000000000001</v>
      </c>
      <c r="V86" s="16">
        <v>2.8612000000000002</v>
      </c>
      <c r="W86" s="17">
        <f t="shared" si="32"/>
        <v>6.210000000000008</v>
      </c>
      <c r="X86" s="17">
        <f t="shared" si="29"/>
        <v>1.2395348837209303</v>
      </c>
      <c r="Y86" s="17"/>
    </row>
    <row r="87" spans="1:25" x14ac:dyDescent="0.25">
      <c r="A87">
        <v>2015</v>
      </c>
      <c r="B87">
        <v>1888069</v>
      </c>
      <c r="C87" s="16">
        <f t="shared" si="30"/>
        <v>1.4539512468092288</v>
      </c>
      <c r="D87" s="46">
        <v>1.452</v>
      </c>
      <c r="E87">
        <v>42684</v>
      </c>
      <c r="F87" s="20">
        <f t="shared" si="31"/>
        <v>22.607224630032061</v>
      </c>
      <c r="G87">
        <v>12298</v>
      </c>
      <c r="H87" s="34">
        <f t="shared" si="25"/>
        <v>6.5135331388842257</v>
      </c>
      <c r="I87">
        <v>-5108</v>
      </c>
      <c r="J87" s="34">
        <f t="shared" si="26"/>
        <v>-2.7054096010262336</v>
      </c>
      <c r="K87">
        <v>2136</v>
      </c>
      <c r="L87" s="34">
        <f t="shared" si="27"/>
        <v>1.1313145864902183</v>
      </c>
      <c r="M87">
        <v>-2972</v>
      </c>
      <c r="N87" s="34">
        <f t="shared" si="28"/>
        <v>-1.5740950145360153</v>
      </c>
      <c r="O87">
        <v>70.87</v>
      </c>
      <c r="P87">
        <v>67.75</v>
      </c>
      <c r="Q87">
        <v>74.12</v>
      </c>
      <c r="R87">
        <v>36.33</v>
      </c>
      <c r="S87">
        <v>40.450000000000003</v>
      </c>
      <c r="T87">
        <v>32.049999999999997</v>
      </c>
      <c r="U87" s="16">
        <v>2.8241000000000001</v>
      </c>
      <c r="V87" s="16">
        <v>2.8180999999999998</v>
      </c>
      <c r="W87" s="17">
        <f t="shared" si="32"/>
        <v>6.3700000000000045</v>
      </c>
      <c r="X87" s="17">
        <f t="shared" si="29"/>
        <v>1.2620904836193449</v>
      </c>
      <c r="Y87" s="17"/>
    </row>
    <row r="88" spans="1:25" x14ac:dyDescent="0.25">
      <c r="A88">
        <v>2016</v>
      </c>
      <c r="B88">
        <v>1915621</v>
      </c>
      <c r="C88" s="16">
        <f t="shared" si="30"/>
        <v>1.4487238383237666</v>
      </c>
      <c r="D88" s="46">
        <v>1.4450000000000001</v>
      </c>
      <c r="E88">
        <v>42600</v>
      </c>
      <c r="F88" s="20">
        <f t="shared" si="31"/>
        <v>22.238219355498817</v>
      </c>
      <c r="G88">
        <v>12202</v>
      </c>
      <c r="H88" s="34">
        <f t="shared" si="25"/>
        <v>6.3697359759576662</v>
      </c>
      <c r="I88">
        <v>-4837</v>
      </c>
      <c r="J88" s="34">
        <f t="shared" si="26"/>
        <v>-2.5250297423133281</v>
      </c>
      <c r="K88">
        <v>2127</v>
      </c>
      <c r="L88" s="34">
        <f t="shared" si="27"/>
        <v>1.1103448959893423</v>
      </c>
      <c r="M88">
        <v>-2710</v>
      </c>
      <c r="N88" s="34">
        <f t="shared" si="28"/>
        <v>-1.4146848463239858</v>
      </c>
      <c r="O88">
        <v>71.510000000000005</v>
      </c>
      <c r="P88">
        <v>68.319999999999993</v>
      </c>
      <c r="Q88">
        <v>74.83</v>
      </c>
      <c r="R88">
        <v>34.24</v>
      </c>
      <c r="S88">
        <v>38.409999999999997</v>
      </c>
      <c r="T88">
        <v>29.91</v>
      </c>
      <c r="U88" s="16">
        <v>2.7805</v>
      </c>
      <c r="V88" s="16">
        <v>2.7751000000000001</v>
      </c>
      <c r="W88" s="17">
        <f t="shared" si="32"/>
        <v>6.5100000000000051</v>
      </c>
      <c r="X88" s="17">
        <f t="shared" si="29"/>
        <v>1.2841858910063522</v>
      </c>
      <c r="Y88" s="17"/>
    </row>
    <row r="89" spans="1:25" x14ac:dyDescent="0.25">
      <c r="A89">
        <v>2017</v>
      </c>
      <c r="B89">
        <v>1943429</v>
      </c>
      <c r="C89" s="16">
        <f t="shared" si="30"/>
        <v>1.4412086564081705</v>
      </c>
      <c r="D89" s="46">
        <v>1.4370000000000001</v>
      </c>
      <c r="E89">
        <v>42499</v>
      </c>
      <c r="F89" s="20">
        <f t="shared" si="31"/>
        <v>21.868048691256536</v>
      </c>
      <c r="G89">
        <v>12123</v>
      </c>
      <c r="H89" s="34">
        <f t="shared" si="25"/>
        <v>6.2379433465282235</v>
      </c>
      <c r="I89">
        <v>-4565</v>
      </c>
      <c r="J89" s="34">
        <f t="shared" si="26"/>
        <v>-2.3489409698013151</v>
      </c>
      <c r="K89">
        <v>2118</v>
      </c>
      <c r="L89" s="34">
        <f t="shared" si="27"/>
        <v>1.0898262812791206</v>
      </c>
      <c r="M89">
        <v>-2447</v>
      </c>
      <c r="N89" s="34">
        <f t="shared" si="28"/>
        <v>-1.2591146885221944</v>
      </c>
      <c r="O89">
        <v>72.12</v>
      </c>
      <c r="P89">
        <v>68.87</v>
      </c>
      <c r="Q89">
        <v>75.5</v>
      </c>
      <c r="R89">
        <v>32.21</v>
      </c>
      <c r="S89">
        <v>36.42</v>
      </c>
      <c r="T89">
        <v>27.83</v>
      </c>
      <c r="U89" s="16">
        <v>2.7374999999999998</v>
      </c>
      <c r="V89" s="16">
        <v>2.7323</v>
      </c>
      <c r="W89" s="17">
        <f t="shared" si="32"/>
        <v>6.6299999999999955</v>
      </c>
      <c r="X89" s="17">
        <f t="shared" si="29"/>
        <v>1.3086597197269136</v>
      </c>
      <c r="Y89" s="17"/>
    </row>
    <row r="90" spans="1:25" x14ac:dyDescent="0.25">
      <c r="A90">
        <v>2018</v>
      </c>
      <c r="B90">
        <v>1971523</v>
      </c>
      <c r="C90" s="16">
        <f t="shared" si="30"/>
        <v>1.4352401898484546</v>
      </c>
      <c r="D90" s="46">
        <v>1.4330000000000001</v>
      </c>
      <c r="E90">
        <v>42533</v>
      </c>
      <c r="F90" s="20">
        <f t="shared" si="31"/>
        <v>21.573676797075155</v>
      </c>
      <c r="G90">
        <v>12093</v>
      </c>
      <c r="H90" s="34">
        <f t="shared" si="25"/>
        <v>6.1338366328975118</v>
      </c>
      <c r="I90">
        <v>-4293</v>
      </c>
      <c r="J90" s="34">
        <f t="shared" si="26"/>
        <v>-2.1775043963473921</v>
      </c>
      <c r="K90">
        <v>2110</v>
      </c>
      <c r="L90" s="34">
        <f t="shared" si="27"/>
        <v>1.070238592194968</v>
      </c>
      <c r="M90">
        <v>-2183</v>
      </c>
      <c r="N90" s="34">
        <f t="shared" si="28"/>
        <v>-1.1072658041524241</v>
      </c>
      <c r="O90">
        <v>72.66</v>
      </c>
      <c r="P90">
        <v>69.36</v>
      </c>
      <c r="Q90">
        <v>76.099999999999994</v>
      </c>
      <c r="R90">
        <v>30.5</v>
      </c>
      <c r="S90">
        <v>34.75</v>
      </c>
      <c r="T90">
        <v>26.07</v>
      </c>
      <c r="U90" s="16">
        <v>2.7040000000000002</v>
      </c>
      <c r="V90" s="16">
        <v>2.6991000000000001</v>
      </c>
      <c r="W90" s="17">
        <f t="shared" si="32"/>
        <v>6.7399999999999949</v>
      </c>
      <c r="X90" s="17">
        <f t="shared" si="29"/>
        <v>1.3329497506712698</v>
      </c>
      <c r="Y90" s="17"/>
    </row>
    <row r="91" spans="1:25" x14ac:dyDescent="0.25">
      <c r="A91">
        <v>2019</v>
      </c>
      <c r="B91">
        <v>1999933</v>
      </c>
      <c r="C91" s="16">
        <f t="shared" si="30"/>
        <v>1.4307339487336403</v>
      </c>
      <c r="D91" s="46">
        <v>1.4279999999999999</v>
      </c>
      <c r="E91">
        <v>42562</v>
      </c>
      <c r="F91" s="20">
        <f t="shared" si="31"/>
        <v>21.2817129373834</v>
      </c>
      <c r="G91">
        <v>12078</v>
      </c>
      <c r="H91" s="34">
        <f t="shared" si="25"/>
        <v>6.039202313277495</v>
      </c>
      <c r="I91">
        <v>-4022</v>
      </c>
      <c r="J91" s="34">
        <f t="shared" si="26"/>
        <v>-2.0110673707569204</v>
      </c>
      <c r="K91">
        <v>2101</v>
      </c>
      <c r="L91" s="34">
        <f t="shared" si="27"/>
        <v>1.0505351929289632</v>
      </c>
      <c r="M91">
        <v>-1921</v>
      </c>
      <c r="N91" s="34">
        <f t="shared" si="28"/>
        <v>-0.9605321778279573</v>
      </c>
      <c r="O91">
        <v>73.180000000000007</v>
      </c>
      <c r="P91">
        <v>69.83</v>
      </c>
      <c r="Q91">
        <v>76.67</v>
      </c>
      <c r="R91">
        <v>28.85</v>
      </c>
      <c r="S91">
        <v>33.07</v>
      </c>
      <c r="T91">
        <v>24.47</v>
      </c>
      <c r="U91" s="16">
        <v>2.6703999999999999</v>
      </c>
      <c r="V91" s="16">
        <v>2.6661000000000001</v>
      </c>
      <c r="W91" s="17">
        <f t="shared" si="32"/>
        <v>6.8400000000000034</v>
      </c>
      <c r="X91" s="17">
        <f t="shared" si="29"/>
        <v>1.3514507560277893</v>
      </c>
      <c r="Y91" s="17"/>
    </row>
    <row r="92" spans="1:25" x14ac:dyDescent="0.25">
      <c r="A92">
        <v>2020</v>
      </c>
      <c r="B92">
        <v>2028639</v>
      </c>
      <c r="C92" s="16">
        <f t="shared" si="30"/>
        <v>1.4251444857487809</v>
      </c>
      <c r="D92" s="46">
        <v>1.4219999999999999</v>
      </c>
      <c r="E92">
        <v>42587</v>
      </c>
      <c r="F92" s="20">
        <f t="shared" si="31"/>
        <v>20.992892279010707</v>
      </c>
      <c r="G92">
        <v>12078</v>
      </c>
      <c r="H92" s="34">
        <f t="shared" si="25"/>
        <v>5.9537453435529928</v>
      </c>
      <c r="I92">
        <v>-3750</v>
      </c>
      <c r="J92" s="34">
        <f t="shared" si="26"/>
        <v>-1.8485299750226629</v>
      </c>
      <c r="K92">
        <v>2092</v>
      </c>
      <c r="L92" s="34">
        <f t="shared" si="27"/>
        <v>1.0312332553993098</v>
      </c>
      <c r="M92">
        <v>-1658</v>
      </c>
      <c r="N92" s="34">
        <f t="shared" si="28"/>
        <v>-0.81729671962335348</v>
      </c>
      <c r="O92">
        <v>73.680000000000007</v>
      </c>
      <c r="P92">
        <v>70.290000000000006</v>
      </c>
      <c r="Q92">
        <v>77.209999999999994</v>
      </c>
      <c r="R92">
        <v>27.31</v>
      </c>
      <c r="S92">
        <v>31.53</v>
      </c>
      <c r="T92">
        <v>22.93</v>
      </c>
      <c r="U92" s="16">
        <v>2.6368999999999998</v>
      </c>
      <c r="V92" s="16">
        <v>2.6332</v>
      </c>
      <c r="W92" s="17">
        <f t="shared" si="32"/>
        <v>6.9199999999999875</v>
      </c>
      <c r="X92" s="17">
        <f t="shared" si="29"/>
        <v>1.3750545137374619</v>
      </c>
      <c r="Y92" s="17"/>
    </row>
    <row r="93" spans="1:25" x14ac:dyDescent="0.25">
      <c r="A93">
        <v>2021</v>
      </c>
      <c r="B93">
        <v>2057547</v>
      </c>
      <c r="C93" s="16">
        <f t="shared" si="30"/>
        <v>1.4149371708267999</v>
      </c>
      <c r="D93" s="46">
        <v>1.4079999999999999</v>
      </c>
      <c r="E93">
        <v>42601</v>
      </c>
      <c r="F93" s="20">
        <f t="shared" si="31"/>
        <v>20.704751823409136</v>
      </c>
      <c r="G93">
        <v>12089</v>
      </c>
      <c r="H93" s="34">
        <f t="shared" si="25"/>
        <v>5.8754429424941454</v>
      </c>
      <c r="I93">
        <v>-3630</v>
      </c>
      <c r="J93" s="34">
        <f t="shared" si="26"/>
        <v>-1.7642367343249026</v>
      </c>
      <c r="K93">
        <v>2084</v>
      </c>
      <c r="L93" s="34">
        <f t="shared" si="27"/>
        <v>1.0128565714416244</v>
      </c>
      <c r="M93">
        <v>-1546</v>
      </c>
      <c r="N93" s="34">
        <f t="shared" si="28"/>
        <v>-0.75138016288327802</v>
      </c>
      <c r="O93">
        <v>74.17</v>
      </c>
      <c r="P93">
        <v>70.739999999999995</v>
      </c>
      <c r="Q93">
        <v>77.73</v>
      </c>
      <c r="R93">
        <v>25.87</v>
      </c>
      <c r="S93">
        <v>30.04</v>
      </c>
      <c r="T93">
        <v>21.53</v>
      </c>
      <c r="U93" s="16">
        <v>2.6036999999999999</v>
      </c>
      <c r="V93" s="16">
        <v>2.6004</v>
      </c>
      <c r="W93" s="17">
        <f t="shared" si="32"/>
        <v>6.9900000000000091</v>
      </c>
      <c r="X93" s="17">
        <f t="shared" si="29"/>
        <v>1.39526242452392</v>
      </c>
      <c r="Y93" s="17"/>
    </row>
    <row r="94" spans="1:25" x14ac:dyDescent="0.25">
      <c r="A94">
        <v>2022</v>
      </c>
      <c r="B94">
        <v>2086555</v>
      </c>
      <c r="C94" s="16">
        <f t="shared" si="30"/>
        <v>1.3999884070391639</v>
      </c>
      <c r="D94" s="46">
        <v>1.3919999999999999</v>
      </c>
      <c r="E94">
        <v>42597</v>
      </c>
      <c r="F94" s="20">
        <f t="shared" si="31"/>
        <v>20.414990259063384</v>
      </c>
      <c r="G94">
        <v>12111</v>
      </c>
      <c r="H94" s="34">
        <f t="shared" si="25"/>
        <v>5.804304223948086</v>
      </c>
      <c r="I94">
        <v>-3509</v>
      </c>
      <c r="J94" s="34">
        <f t="shared" si="26"/>
        <v>-1.6817193891366391</v>
      </c>
      <c r="K94">
        <v>2075</v>
      </c>
      <c r="L94" s="34">
        <f t="shared" si="27"/>
        <v>0.99446216371003882</v>
      </c>
      <c r="M94">
        <v>-1434</v>
      </c>
      <c r="N94" s="34">
        <f t="shared" si="28"/>
        <v>-0.68725722542660028</v>
      </c>
      <c r="O94">
        <v>74.63</v>
      </c>
      <c r="P94">
        <v>71.17</v>
      </c>
      <c r="Q94">
        <v>78.239999999999995</v>
      </c>
      <c r="R94">
        <v>24.48</v>
      </c>
      <c r="S94">
        <v>28.66</v>
      </c>
      <c r="T94">
        <v>20.14</v>
      </c>
      <c r="U94" s="16">
        <v>2.5709</v>
      </c>
      <c r="V94" s="16">
        <v>2.5676000000000001</v>
      </c>
      <c r="W94" s="17">
        <f t="shared" si="32"/>
        <v>7.0699999999999932</v>
      </c>
      <c r="X94" s="17">
        <f t="shared" si="29"/>
        <v>1.423038728897716</v>
      </c>
      <c r="Y94" s="17"/>
    </row>
    <row r="95" spans="1:25" x14ac:dyDescent="0.25">
      <c r="A95">
        <v>2023</v>
      </c>
      <c r="B95">
        <v>2115692</v>
      </c>
      <c r="C95" s="16">
        <f t="shared" si="30"/>
        <v>1.3867565110599362</v>
      </c>
      <c r="D95" s="46">
        <v>1.381</v>
      </c>
      <c r="E95">
        <v>42699</v>
      </c>
      <c r="F95" s="20">
        <f t="shared" si="31"/>
        <v>20.182049182962363</v>
      </c>
      <c r="G95">
        <v>12155</v>
      </c>
      <c r="H95" s="34">
        <f t="shared" si="25"/>
        <v>5.745165175271258</v>
      </c>
      <c r="I95">
        <v>-3389</v>
      </c>
      <c r="J95" s="34">
        <f t="shared" si="26"/>
        <v>-1.6018399653635784</v>
      </c>
      <c r="K95">
        <v>2065</v>
      </c>
      <c r="L95" s="34">
        <f t="shared" si="27"/>
        <v>0.97603999069807901</v>
      </c>
      <c r="M95">
        <v>-1324</v>
      </c>
      <c r="N95" s="34">
        <f t="shared" si="28"/>
        <v>-0.62579997466549953</v>
      </c>
      <c r="O95">
        <v>75.06</v>
      </c>
      <c r="P95">
        <v>71.569999999999993</v>
      </c>
      <c r="Q95">
        <v>78.7</v>
      </c>
      <c r="R95">
        <v>23.24</v>
      </c>
      <c r="S95">
        <v>27.34</v>
      </c>
      <c r="T95">
        <v>18.97</v>
      </c>
      <c r="U95" s="16">
        <v>2.5459000000000001</v>
      </c>
      <c r="V95" s="16">
        <v>2.5425</v>
      </c>
      <c r="W95" s="17">
        <f t="shared" si="32"/>
        <v>7.1300000000000097</v>
      </c>
      <c r="X95" s="17">
        <f t="shared" si="29"/>
        <v>1.4412229836584081</v>
      </c>
      <c r="Y95" s="17"/>
    </row>
    <row r="96" spans="1:25" x14ac:dyDescent="0.25">
      <c r="A96">
        <v>2024</v>
      </c>
      <c r="B96">
        <v>2144985</v>
      </c>
      <c r="C96" s="16">
        <f t="shared" si="30"/>
        <v>1.3750613602981532</v>
      </c>
      <c r="D96" s="46">
        <v>1.369</v>
      </c>
      <c r="E96">
        <v>42784</v>
      </c>
      <c r="F96" s="20">
        <f t="shared" si="31"/>
        <v>19.946060228859409</v>
      </c>
      <c r="G96">
        <v>12208</v>
      </c>
      <c r="H96" s="34">
        <f t="shared" si="25"/>
        <v>5.6914150914808266</v>
      </c>
      <c r="I96">
        <v>-3269</v>
      </c>
      <c r="J96" s="34">
        <f t="shared" si="26"/>
        <v>-1.5240199814917121</v>
      </c>
      <c r="K96">
        <v>2057</v>
      </c>
      <c r="L96" s="34">
        <f t="shared" si="27"/>
        <v>0.95898106513565362</v>
      </c>
      <c r="M96">
        <v>-1212</v>
      </c>
      <c r="N96" s="34">
        <f t="shared" si="28"/>
        <v>-0.56503891635605841</v>
      </c>
      <c r="O96">
        <v>75.48</v>
      </c>
      <c r="P96">
        <v>71.97</v>
      </c>
      <c r="Q96">
        <v>79.14</v>
      </c>
      <c r="R96">
        <v>22</v>
      </c>
      <c r="S96">
        <v>26.04</v>
      </c>
      <c r="T96">
        <v>17.79</v>
      </c>
      <c r="U96" s="16">
        <v>2.5209000000000001</v>
      </c>
      <c r="V96" s="16">
        <v>2.5175000000000001</v>
      </c>
      <c r="W96" s="17">
        <f t="shared" si="32"/>
        <v>7.1700000000000017</v>
      </c>
      <c r="X96" s="17">
        <f t="shared" si="29"/>
        <v>1.463743676222597</v>
      </c>
      <c r="Y96" s="17"/>
    </row>
    <row r="97" spans="1:25" x14ac:dyDescent="0.25">
      <c r="A97">
        <v>2025</v>
      </c>
      <c r="B97">
        <v>2174406</v>
      </c>
      <c r="C97" s="16">
        <f t="shared" si="30"/>
        <v>1.3622964444297396</v>
      </c>
      <c r="D97" s="46">
        <v>1.3560000000000001</v>
      </c>
      <c r="E97">
        <v>42849</v>
      </c>
      <c r="F97" s="20">
        <f t="shared" si="31"/>
        <v>19.706071451237715</v>
      </c>
      <c r="G97">
        <v>12271</v>
      </c>
      <c r="H97" s="34">
        <f t="shared" si="25"/>
        <v>5.643380307081566</v>
      </c>
      <c r="I97">
        <v>-3149</v>
      </c>
      <c r="J97" s="34">
        <f t="shared" si="26"/>
        <v>-1.448211603536782</v>
      </c>
      <c r="K97">
        <v>2049</v>
      </c>
      <c r="L97" s="34">
        <f t="shared" si="27"/>
        <v>0.94232631808411127</v>
      </c>
      <c r="M97">
        <v>-1100</v>
      </c>
      <c r="N97" s="34">
        <f t="shared" si="28"/>
        <v>-0.50588528545267075</v>
      </c>
      <c r="O97">
        <v>75.89</v>
      </c>
      <c r="P97">
        <v>72.349999999999994</v>
      </c>
      <c r="Q97">
        <v>79.569999999999993</v>
      </c>
      <c r="R97">
        <v>20.86</v>
      </c>
      <c r="S97">
        <v>24.85</v>
      </c>
      <c r="T97">
        <v>16.71</v>
      </c>
      <c r="U97" s="16">
        <v>2.4958999999999998</v>
      </c>
      <c r="V97" s="16">
        <v>2.4927000000000001</v>
      </c>
      <c r="W97" s="17">
        <f t="shared" si="32"/>
        <v>7.2199999999999989</v>
      </c>
      <c r="X97" s="17">
        <f t="shared" si="29"/>
        <v>1.4871334530221425</v>
      </c>
      <c r="Y97" s="17"/>
    </row>
    <row r="98" spans="1:25" x14ac:dyDescent="0.25">
      <c r="A98">
        <v>2026</v>
      </c>
      <c r="B98">
        <v>2203925</v>
      </c>
      <c r="C98" s="16">
        <f t="shared" si="30"/>
        <v>1.3484337880721058</v>
      </c>
      <c r="D98" s="46">
        <v>1.341</v>
      </c>
      <c r="E98">
        <v>42892</v>
      </c>
      <c r="F98" s="20">
        <f t="shared" si="31"/>
        <v>19.461642297265104</v>
      </c>
      <c r="G98">
        <v>12342</v>
      </c>
      <c r="H98" s="34">
        <f t="shared" si="25"/>
        <v>5.6000090747189679</v>
      </c>
      <c r="I98">
        <v>-3028</v>
      </c>
      <c r="J98" s="34">
        <f t="shared" si="26"/>
        <v>-1.3739124516487631</v>
      </c>
      <c r="K98">
        <v>2040</v>
      </c>
      <c r="L98" s="34">
        <f t="shared" si="27"/>
        <v>0.92562133466429208</v>
      </c>
      <c r="M98">
        <v>-988</v>
      </c>
      <c r="N98" s="34">
        <f t="shared" si="28"/>
        <v>-0.44829111698447088</v>
      </c>
      <c r="O98">
        <v>76.28</v>
      </c>
      <c r="P98">
        <v>72.72</v>
      </c>
      <c r="Q98">
        <v>79.98</v>
      </c>
      <c r="R98">
        <v>19.760000000000002</v>
      </c>
      <c r="S98">
        <v>23.68</v>
      </c>
      <c r="T98">
        <v>15.69</v>
      </c>
      <c r="U98" s="16">
        <v>2.4710999999999999</v>
      </c>
      <c r="V98" s="16">
        <v>2.4679000000000002</v>
      </c>
      <c r="W98" s="17">
        <f t="shared" si="32"/>
        <v>7.2600000000000051</v>
      </c>
      <c r="X98" s="17">
        <f t="shared" si="29"/>
        <v>1.5092415551306566</v>
      </c>
      <c r="Y98" s="17"/>
    </row>
    <row r="99" spans="1:25" x14ac:dyDescent="0.25">
      <c r="A99">
        <v>2027</v>
      </c>
      <c r="B99">
        <v>2233510</v>
      </c>
      <c r="C99" s="16">
        <f t="shared" si="30"/>
        <v>1.3334477404273732</v>
      </c>
      <c r="D99" s="46">
        <v>1.3260000000000001</v>
      </c>
      <c r="E99">
        <v>42906</v>
      </c>
      <c r="F99" s="20">
        <f t="shared" si="31"/>
        <v>19.210122184364518</v>
      </c>
      <c r="G99">
        <v>12423</v>
      </c>
      <c r="H99" s="34">
        <f t="shared" si="25"/>
        <v>5.5620973266293863</v>
      </c>
      <c r="I99">
        <v>-2908</v>
      </c>
      <c r="J99" s="34">
        <f t="shared" si="26"/>
        <v>-1.3019865592721769</v>
      </c>
      <c r="K99">
        <v>2032</v>
      </c>
      <c r="L99" s="34">
        <f t="shared" si="27"/>
        <v>0.90977877869362578</v>
      </c>
      <c r="M99">
        <v>-876</v>
      </c>
      <c r="N99" s="34">
        <f t="shared" si="28"/>
        <v>-0.39220778057855121</v>
      </c>
      <c r="O99">
        <v>76.66</v>
      </c>
      <c r="P99">
        <v>73.08</v>
      </c>
      <c r="Q99">
        <v>80.38</v>
      </c>
      <c r="R99">
        <v>18.77</v>
      </c>
      <c r="S99">
        <v>22.61</v>
      </c>
      <c r="T99">
        <v>14.78</v>
      </c>
      <c r="U99" s="16">
        <v>2.4460999999999999</v>
      </c>
      <c r="V99" s="16">
        <v>2.4430000000000001</v>
      </c>
      <c r="W99" s="17">
        <f t="shared" si="32"/>
        <v>7.2999999999999972</v>
      </c>
      <c r="X99" s="17">
        <f t="shared" si="29"/>
        <v>1.5297699594046008</v>
      </c>
      <c r="Y99" s="17"/>
    </row>
    <row r="100" spans="1:25" x14ac:dyDescent="0.25">
      <c r="A100">
        <v>2028</v>
      </c>
      <c r="B100">
        <v>2263183</v>
      </c>
      <c r="C100" s="16">
        <f t="shared" si="30"/>
        <v>1.3197890411022144</v>
      </c>
      <c r="D100" s="46">
        <v>1.3140000000000001</v>
      </c>
      <c r="E100">
        <v>43032</v>
      </c>
      <c r="F100" s="20">
        <f t="shared" si="31"/>
        <v>19.013928612931434</v>
      </c>
      <c r="G100">
        <v>12530</v>
      </c>
      <c r="H100" s="34">
        <f t="shared" si="25"/>
        <v>5.536450211936021</v>
      </c>
      <c r="I100">
        <v>-2788</v>
      </c>
      <c r="J100" s="34">
        <f t="shared" si="26"/>
        <v>-1.2318933113230348</v>
      </c>
      <c r="K100">
        <v>2023</v>
      </c>
      <c r="L100" s="34">
        <f t="shared" si="27"/>
        <v>0.89387380516732406</v>
      </c>
      <c r="M100">
        <v>-765</v>
      </c>
      <c r="N100" s="34">
        <f t="shared" si="28"/>
        <v>-0.33801950615571075</v>
      </c>
      <c r="O100">
        <v>77</v>
      </c>
      <c r="P100">
        <v>73.42</v>
      </c>
      <c r="Q100">
        <v>80.73</v>
      </c>
      <c r="R100">
        <v>17.88</v>
      </c>
      <c r="S100">
        <v>21.62</v>
      </c>
      <c r="T100">
        <v>13.99</v>
      </c>
      <c r="U100" s="16">
        <v>2.4281999999999999</v>
      </c>
      <c r="V100" s="16">
        <v>2.4253</v>
      </c>
      <c r="W100" s="17">
        <f t="shared" si="32"/>
        <v>7.3100000000000023</v>
      </c>
      <c r="X100" s="17">
        <f t="shared" si="29"/>
        <v>1.5453895639742674</v>
      </c>
      <c r="Y100" s="17"/>
    </row>
    <row r="101" spans="1:25" x14ac:dyDescent="0.25">
      <c r="A101">
        <v>2029</v>
      </c>
      <c r="B101">
        <v>2292974</v>
      </c>
      <c r="C101" s="16">
        <f t="shared" si="30"/>
        <v>1.3077435465239362</v>
      </c>
      <c r="D101" s="46">
        <v>1.3009999999999999</v>
      </c>
      <c r="E101">
        <v>43141</v>
      </c>
      <c r="F101" s="20">
        <f t="shared" si="31"/>
        <v>18.814430516874591</v>
      </c>
      <c r="G101">
        <v>12645</v>
      </c>
      <c r="H101" s="34">
        <f t="shared" si="25"/>
        <v>5.5146722117215461</v>
      </c>
      <c r="I101">
        <v>-2668</v>
      </c>
      <c r="J101" s="34">
        <f t="shared" si="26"/>
        <v>-1.1635544057629958</v>
      </c>
      <c r="K101">
        <v>2014</v>
      </c>
      <c r="L101" s="34">
        <f t="shared" si="27"/>
        <v>0.87833529730385074</v>
      </c>
      <c r="M101">
        <v>-654</v>
      </c>
      <c r="N101" s="34">
        <f t="shared" si="28"/>
        <v>-0.28521910845914522</v>
      </c>
      <c r="O101">
        <v>77.34</v>
      </c>
      <c r="P101">
        <v>73.739999999999995</v>
      </c>
      <c r="Q101">
        <v>81.08</v>
      </c>
      <c r="R101">
        <v>16.97</v>
      </c>
      <c r="S101">
        <v>20.7</v>
      </c>
      <c r="T101">
        <v>13.1</v>
      </c>
      <c r="U101" s="16">
        <v>2.4102999999999999</v>
      </c>
      <c r="V101" s="16">
        <v>2.4076</v>
      </c>
      <c r="W101" s="17">
        <f t="shared" si="32"/>
        <v>7.3400000000000034</v>
      </c>
      <c r="X101" s="17">
        <f t="shared" si="29"/>
        <v>1.5801526717557253</v>
      </c>
      <c r="Y101" s="17"/>
    </row>
    <row r="102" spans="1:25" x14ac:dyDescent="0.25">
      <c r="A102">
        <v>2030</v>
      </c>
      <c r="B102">
        <v>2322855</v>
      </c>
      <c r="C102" s="16">
        <f t="shared" si="30"/>
        <v>1.2947367600610549</v>
      </c>
      <c r="D102" s="46">
        <v>1.288</v>
      </c>
      <c r="E102">
        <v>43233</v>
      </c>
      <c r="F102" s="20">
        <f t="shared" si="31"/>
        <v>18.612009789676925</v>
      </c>
      <c r="G102">
        <v>12770</v>
      </c>
      <c r="H102" s="34">
        <f t="shared" si="25"/>
        <v>5.4975450469357749</v>
      </c>
      <c r="I102">
        <v>-2547</v>
      </c>
      <c r="J102" s="34">
        <f t="shared" si="26"/>
        <v>-1.0964954764718418</v>
      </c>
      <c r="K102">
        <v>2005</v>
      </c>
      <c r="L102" s="34">
        <f t="shared" si="27"/>
        <v>0.86316192788615731</v>
      </c>
      <c r="M102">
        <v>-542</v>
      </c>
      <c r="N102" s="34">
        <f t="shared" si="28"/>
        <v>-0.23333354858568442</v>
      </c>
      <c r="O102">
        <v>77.66</v>
      </c>
      <c r="P102">
        <v>74.06</v>
      </c>
      <c r="Q102">
        <v>81.41</v>
      </c>
      <c r="R102">
        <v>16.149999999999999</v>
      </c>
      <c r="S102">
        <v>19.79</v>
      </c>
      <c r="T102">
        <v>12.37</v>
      </c>
      <c r="U102" s="16">
        <v>2.3925000000000001</v>
      </c>
      <c r="V102" s="16">
        <v>2.39</v>
      </c>
      <c r="W102" s="17">
        <f t="shared" si="32"/>
        <v>7.3499999999999943</v>
      </c>
      <c r="X102" s="17">
        <f t="shared" si="29"/>
        <v>1.5998383185125304</v>
      </c>
      <c r="Y102" s="17"/>
    </row>
    <row r="103" spans="1:25" x14ac:dyDescent="0.25">
      <c r="U103" s="16"/>
      <c r="V103" s="16"/>
    </row>
    <row r="104" spans="1:25" x14ac:dyDescent="0.25">
      <c r="A104" s="35" t="s">
        <v>280</v>
      </c>
      <c r="U104" s="16"/>
      <c r="V104" s="16"/>
    </row>
    <row r="105" spans="1:25" x14ac:dyDescent="0.25">
      <c r="A105" s="92" t="s">
        <v>276</v>
      </c>
      <c r="B105" s="88" t="s">
        <v>255</v>
      </c>
      <c r="C105" s="88" t="s">
        <v>256</v>
      </c>
      <c r="D105" s="95" t="s">
        <v>257</v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1" t="s">
        <v>265</v>
      </c>
      <c r="P105" s="91"/>
      <c r="Q105" s="91"/>
      <c r="R105" s="91" t="s">
        <v>269</v>
      </c>
      <c r="S105" s="91"/>
      <c r="T105" s="91"/>
      <c r="U105" s="88" t="s">
        <v>270</v>
      </c>
      <c r="V105" s="88" t="s">
        <v>270</v>
      </c>
      <c r="W105" s="88" t="s">
        <v>271</v>
      </c>
      <c r="X105" s="88" t="s">
        <v>272</v>
      </c>
    </row>
    <row r="106" spans="1:25" x14ac:dyDescent="0.25">
      <c r="A106" s="93"/>
      <c r="B106" s="88"/>
      <c r="C106" s="88"/>
      <c r="D106" s="89" t="s">
        <v>258</v>
      </c>
      <c r="E106" s="88" t="s">
        <v>261</v>
      </c>
      <c r="F106" s="88" t="s">
        <v>262</v>
      </c>
      <c r="G106" s="88" t="s">
        <v>263</v>
      </c>
      <c r="H106" s="88" t="s">
        <v>264</v>
      </c>
      <c r="I106" s="90" t="s">
        <v>273</v>
      </c>
      <c r="J106" s="90"/>
      <c r="K106" s="88" t="s">
        <v>274</v>
      </c>
      <c r="L106" s="88"/>
      <c r="M106" s="88" t="s">
        <v>275</v>
      </c>
      <c r="N106" s="88"/>
      <c r="O106" s="88" t="s">
        <v>266</v>
      </c>
      <c r="P106" s="88" t="s">
        <v>267</v>
      </c>
      <c r="Q106" s="88" t="s">
        <v>268</v>
      </c>
      <c r="R106" s="88" t="s">
        <v>266</v>
      </c>
      <c r="S106" s="88" t="s">
        <v>267</v>
      </c>
      <c r="T106" s="88" t="s">
        <v>268</v>
      </c>
      <c r="U106" s="88"/>
      <c r="V106" s="88"/>
      <c r="W106" s="88"/>
      <c r="X106" s="88"/>
    </row>
    <row r="107" spans="1:25" x14ac:dyDescent="0.25">
      <c r="A107" s="93"/>
      <c r="B107" s="88"/>
      <c r="C107" s="88"/>
      <c r="D107" s="89"/>
      <c r="E107" s="88"/>
      <c r="F107" s="88"/>
      <c r="G107" s="88"/>
      <c r="H107" s="88"/>
      <c r="I107" s="90"/>
      <c r="J107" s="90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</row>
    <row r="108" spans="1:25" x14ac:dyDescent="0.25">
      <c r="A108" s="94"/>
      <c r="B108" s="88"/>
      <c r="C108" s="88"/>
      <c r="D108" s="89"/>
      <c r="E108" s="88"/>
      <c r="F108" s="88"/>
      <c r="G108" s="88"/>
      <c r="H108" s="88"/>
      <c r="I108" s="44" t="s">
        <v>259</v>
      </c>
      <c r="J108" s="44" t="s">
        <v>260</v>
      </c>
      <c r="K108" s="44" t="s">
        <v>259</v>
      </c>
      <c r="L108" s="44" t="s">
        <v>260</v>
      </c>
      <c r="M108" s="44" t="s">
        <v>259</v>
      </c>
      <c r="N108" s="44" t="s">
        <v>260</v>
      </c>
      <c r="O108" s="88"/>
      <c r="P108" s="88"/>
      <c r="Q108" s="88"/>
      <c r="R108" s="88"/>
      <c r="S108" s="88"/>
      <c r="T108" s="88"/>
      <c r="U108" s="88"/>
      <c r="V108" s="88"/>
      <c r="W108" s="88"/>
      <c r="X108" s="88"/>
    </row>
    <row r="109" spans="1:25" x14ac:dyDescent="0.25">
      <c r="A109">
        <v>2012</v>
      </c>
      <c r="B109">
        <v>501757</v>
      </c>
      <c r="C109" s="16" t="e">
        <f>NA()</f>
        <v>#N/A</v>
      </c>
      <c r="D109" s="46">
        <v>1.147</v>
      </c>
      <c r="E109">
        <v>11186</v>
      </c>
      <c r="F109" s="20">
        <f>+E109/B109*1000</f>
        <v>22.293660078484205</v>
      </c>
      <c r="G109">
        <v>3775</v>
      </c>
      <c r="H109" s="34">
        <f t="shared" ref="H109:H127" si="33">+G109/B109*1000</f>
        <v>7.5235622024206936</v>
      </c>
      <c r="I109">
        <v>-1639</v>
      </c>
      <c r="J109" s="34">
        <f t="shared" ref="J109:J127" si="34">+I109/B109*1000</f>
        <v>-3.266521443647024</v>
      </c>
      <c r="K109">
        <v>-17</v>
      </c>
      <c r="L109" s="34">
        <f t="shared" ref="L109:L127" si="35">+K109/B109*1000</f>
        <v>-3.3880942368517027E-2</v>
      </c>
      <c r="M109">
        <v>-1656</v>
      </c>
      <c r="N109" s="34">
        <f t="shared" ref="N109:N127" si="36">+M109/B109*1000</f>
        <v>-3.3004023860155418</v>
      </c>
      <c r="O109" s="17">
        <v>67.75</v>
      </c>
      <c r="P109" s="17">
        <v>64.81</v>
      </c>
      <c r="Q109" s="17">
        <v>70.819999999999993</v>
      </c>
      <c r="R109" s="17">
        <v>49.91</v>
      </c>
      <c r="S109" s="17">
        <v>53.85</v>
      </c>
      <c r="T109" s="17">
        <v>45.82</v>
      </c>
      <c r="U109" s="16">
        <v>2.8256000000000001</v>
      </c>
      <c r="V109" s="16">
        <v>2.8193000000000001</v>
      </c>
      <c r="W109" s="17">
        <f>Q109-P109</f>
        <v>6.0099999999999909</v>
      </c>
      <c r="X109" s="17">
        <f t="shared" ref="X109:X127" si="37">S109/T109</f>
        <v>1.1752509821038848</v>
      </c>
      <c r="Y109" s="17"/>
    </row>
    <row r="110" spans="1:25" x14ac:dyDescent="0.25">
      <c r="A110">
        <v>2013</v>
      </c>
      <c r="B110">
        <v>507577</v>
      </c>
      <c r="C110" s="16">
        <f t="shared" ref="C110:C127" si="38">100*LN(B110/B109)</f>
        <v>1.1532484794897817</v>
      </c>
      <c r="D110" s="46">
        <v>1.159</v>
      </c>
      <c r="E110">
        <v>11169</v>
      </c>
      <c r="F110" s="20">
        <f t="shared" ref="F110:F127" si="39">+E110/B110*1000</f>
        <v>22.004543153058549</v>
      </c>
      <c r="G110">
        <v>3705</v>
      </c>
      <c r="H110" s="34">
        <f t="shared" si="33"/>
        <v>7.2993851179229949</v>
      </c>
      <c r="I110">
        <v>-1564</v>
      </c>
      <c r="J110" s="34">
        <f t="shared" si="34"/>
        <v>-3.0813058905348352</v>
      </c>
      <c r="K110">
        <v>-17</v>
      </c>
      <c r="L110" s="34">
        <f t="shared" si="35"/>
        <v>-3.349245533190038E-2</v>
      </c>
      <c r="M110">
        <v>-1581</v>
      </c>
      <c r="N110" s="34">
        <f t="shared" si="36"/>
        <v>-3.1147983458667357</v>
      </c>
      <c r="O110" s="17">
        <v>68.510000000000005</v>
      </c>
      <c r="P110" s="17">
        <v>65.430000000000007</v>
      </c>
      <c r="Q110" s="17">
        <v>71.72</v>
      </c>
      <c r="R110" s="17">
        <v>46.82</v>
      </c>
      <c r="S110" s="17">
        <v>50.93</v>
      </c>
      <c r="T110" s="17">
        <v>42.54</v>
      </c>
      <c r="U110" s="16">
        <v>2.7919</v>
      </c>
      <c r="V110" s="16">
        <v>2.7860999999999998</v>
      </c>
      <c r="W110" s="17">
        <f t="shared" ref="W110:W127" si="40">Q110-P110</f>
        <v>6.289999999999992</v>
      </c>
      <c r="X110" s="17">
        <f t="shared" si="37"/>
        <v>1.1972261401034321</v>
      </c>
      <c r="Y110" s="17"/>
    </row>
    <row r="111" spans="1:25" x14ac:dyDescent="0.25">
      <c r="A111">
        <v>2014</v>
      </c>
      <c r="B111">
        <v>513511</v>
      </c>
      <c r="C111" s="16">
        <f t="shared" si="38"/>
        <v>1.1623027210601067</v>
      </c>
      <c r="D111" s="46">
        <v>1.1659999999999999</v>
      </c>
      <c r="E111">
        <v>11147</v>
      </c>
      <c r="F111" s="20">
        <f t="shared" si="39"/>
        <v>21.7074220415921</v>
      </c>
      <c r="G111">
        <v>3653</v>
      </c>
      <c r="H111" s="34">
        <f t="shared" si="33"/>
        <v>7.1137716621455036</v>
      </c>
      <c r="I111">
        <v>-1489</v>
      </c>
      <c r="J111" s="34">
        <f t="shared" si="34"/>
        <v>-2.8996457719503574</v>
      </c>
      <c r="K111">
        <v>-16</v>
      </c>
      <c r="L111" s="34">
        <f t="shared" si="35"/>
        <v>-3.1158047247283892E-2</v>
      </c>
      <c r="M111">
        <v>-1505</v>
      </c>
      <c r="N111" s="34">
        <f t="shared" si="36"/>
        <v>-2.9308038191976413</v>
      </c>
      <c r="O111" s="17">
        <v>69.239999999999995</v>
      </c>
      <c r="P111" s="17">
        <v>66.03</v>
      </c>
      <c r="Q111" s="17">
        <v>72.569999999999993</v>
      </c>
      <c r="R111" s="17">
        <v>43.92</v>
      </c>
      <c r="S111" s="17">
        <v>48.51</v>
      </c>
      <c r="T111" s="17">
        <v>39.14</v>
      </c>
      <c r="U111" s="16">
        <v>2.7576999999999998</v>
      </c>
      <c r="V111" s="16">
        <v>2.7528000000000001</v>
      </c>
      <c r="W111" s="17">
        <f t="shared" si="40"/>
        <v>6.539999999999992</v>
      </c>
      <c r="X111" s="17">
        <f t="shared" si="37"/>
        <v>1.2393970362800204</v>
      </c>
      <c r="Y111" s="17"/>
    </row>
    <row r="112" spans="1:25" x14ac:dyDescent="0.25">
      <c r="A112">
        <v>2015</v>
      </c>
      <c r="B112">
        <v>519548</v>
      </c>
      <c r="C112" s="16">
        <f t="shared" si="38"/>
        <v>1.1687752050583418</v>
      </c>
      <c r="D112" s="46">
        <v>1.171</v>
      </c>
      <c r="E112">
        <v>11122</v>
      </c>
      <c r="F112" s="20">
        <f t="shared" si="39"/>
        <v>21.407069221708099</v>
      </c>
      <c r="G112">
        <v>3609</v>
      </c>
      <c r="H112" s="34">
        <f t="shared" si="33"/>
        <v>6.9464226596965055</v>
      </c>
      <c r="I112">
        <v>-1414</v>
      </c>
      <c r="J112" s="34">
        <f t="shared" si="34"/>
        <v>-2.7215964646192461</v>
      </c>
      <c r="K112">
        <v>-17</v>
      </c>
      <c r="L112" s="34">
        <f t="shared" si="35"/>
        <v>-3.2720749574630253E-2</v>
      </c>
      <c r="M112">
        <v>-1431</v>
      </c>
      <c r="N112" s="34">
        <f t="shared" si="36"/>
        <v>-2.7543172141938763</v>
      </c>
      <c r="O112" s="17">
        <v>69.930000000000007</v>
      </c>
      <c r="P112" s="17">
        <v>66.62</v>
      </c>
      <c r="Q112" s="17">
        <v>73.36</v>
      </c>
      <c r="R112" s="17">
        <v>41.31</v>
      </c>
      <c r="S112" s="17">
        <v>45.97</v>
      </c>
      <c r="T112" s="17">
        <v>36.46</v>
      </c>
      <c r="U112" s="16">
        <v>2.7231999999999998</v>
      </c>
      <c r="V112" s="16">
        <v>2.7193999999999998</v>
      </c>
      <c r="W112" s="17">
        <f t="shared" si="40"/>
        <v>6.7399999999999949</v>
      </c>
      <c r="X112" s="17">
        <f t="shared" si="37"/>
        <v>1.2608337904552933</v>
      </c>
      <c r="Y112" s="17"/>
    </row>
    <row r="113" spans="1:25" x14ac:dyDescent="0.25">
      <c r="A113">
        <v>2016</v>
      </c>
      <c r="B113">
        <v>525675</v>
      </c>
      <c r="C113" s="16">
        <f t="shared" si="38"/>
        <v>1.1723948248382983</v>
      </c>
      <c r="D113" s="46">
        <v>1.1739999999999999</v>
      </c>
      <c r="E113">
        <v>11097</v>
      </c>
      <c r="F113" s="20">
        <f t="shared" si="39"/>
        <v>21.110001426737053</v>
      </c>
      <c r="G113">
        <v>3570</v>
      </c>
      <c r="H113" s="34">
        <f t="shared" si="33"/>
        <v>6.7912683692395488</v>
      </c>
      <c r="I113">
        <v>-1338</v>
      </c>
      <c r="J113" s="34">
        <f t="shared" si="34"/>
        <v>-2.5452989014124694</v>
      </c>
      <c r="K113">
        <v>-17</v>
      </c>
      <c r="L113" s="34">
        <f t="shared" si="35"/>
        <v>-3.2339373186854994E-2</v>
      </c>
      <c r="M113">
        <v>-1355</v>
      </c>
      <c r="N113" s="34">
        <f t="shared" si="36"/>
        <v>-2.5776382745993249</v>
      </c>
      <c r="O113" s="17">
        <v>70.58</v>
      </c>
      <c r="P113" s="17">
        <v>67.19</v>
      </c>
      <c r="Q113" s="17">
        <v>74.12</v>
      </c>
      <c r="R113" s="17">
        <v>38.97</v>
      </c>
      <c r="S113" s="17">
        <v>43.61</v>
      </c>
      <c r="T113" s="17">
        <v>34.15</v>
      </c>
      <c r="U113" s="16">
        <v>2.6888999999999998</v>
      </c>
      <c r="V113" s="16">
        <v>2.6861000000000002</v>
      </c>
      <c r="W113" s="17">
        <f t="shared" si="40"/>
        <v>6.9300000000000068</v>
      </c>
      <c r="X113" s="17">
        <f t="shared" si="37"/>
        <v>1.2770131771595901</v>
      </c>
      <c r="Y113" s="17"/>
    </row>
    <row r="114" spans="1:25" x14ac:dyDescent="0.25">
      <c r="A114">
        <v>2017</v>
      </c>
      <c r="B114">
        <v>531890</v>
      </c>
      <c r="C114" s="16">
        <f t="shared" si="38"/>
        <v>1.1753549990626948</v>
      </c>
      <c r="D114" s="46">
        <v>1.177</v>
      </c>
      <c r="E114">
        <v>11074</v>
      </c>
      <c r="F114" s="20">
        <f t="shared" si="39"/>
        <v>20.820094380417004</v>
      </c>
      <c r="G114">
        <v>3535</v>
      </c>
      <c r="H114" s="34">
        <f t="shared" si="33"/>
        <v>6.6461110379965787</v>
      </c>
      <c r="I114">
        <v>-1263</v>
      </c>
      <c r="J114" s="34">
        <f t="shared" si="34"/>
        <v>-2.3745511289928367</v>
      </c>
      <c r="K114">
        <v>-16</v>
      </c>
      <c r="L114" s="34">
        <f t="shared" si="35"/>
        <v>-3.0081407809885503E-2</v>
      </c>
      <c r="M114">
        <v>-1279</v>
      </c>
      <c r="N114" s="34">
        <f t="shared" si="36"/>
        <v>-2.4046325368027222</v>
      </c>
      <c r="O114" s="17">
        <v>71.23</v>
      </c>
      <c r="P114" s="17">
        <v>67.739999999999995</v>
      </c>
      <c r="Q114" s="17">
        <v>74.86</v>
      </c>
      <c r="R114" s="17">
        <v>36.450000000000003</v>
      </c>
      <c r="S114" s="17">
        <v>41.4</v>
      </c>
      <c r="T114" s="17">
        <v>31.29</v>
      </c>
      <c r="U114" s="16">
        <v>2.6551</v>
      </c>
      <c r="V114" s="16">
        <v>2.6528999999999998</v>
      </c>
      <c r="W114" s="17">
        <f t="shared" si="40"/>
        <v>7.1200000000000045</v>
      </c>
      <c r="X114" s="17">
        <f t="shared" si="37"/>
        <v>1.3231064237775647</v>
      </c>
      <c r="Y114" s="17"/>
    </row>
    <row r="115" spans="1:25" x14ac:dyDescent="0.25">
      <c r="A115">
        <v>2018</v>
      </c>
      <c r="B115">
        <v>538199</v>
      </c>
      <c r="C115" s="16">
        <f t="shared" si="38"/>
        <v>1.1791679200617831</v>
      </c>
      <c r="D115" s="46">
        <v>1.1819999999999999</v>
      </c>
      <c r="E115">
        <v>11079</v>
      </c>
      <c r="F115" s="20">
        <f t="shared" si="39"/>
        <v>20.585322529398976</v>
      </c>
      <c r="G115">
        <v>3516</v>
      </c>
      <c r="H115" s="34">
        <f t="shared" si="33"/>
        <v>6.5328995408761443</v>
      </c>
      <c r="I115">
        <v>-1188</v>
      </c>
      <c r="J115" s="34">
        <f t="shared" si="34"/>
        <v>-2.2073619609103696</v>
      </c>
      <c r="K115">
        <v>-16</v>
      </c>
      <c r="L115" s="34">
        <f t="shared" si="35"/>
        <v>-2.9728780618321477E-2</v>
      </c>
      <c r="M115">
        <v>-1204</v>
      </c>
      <c r="N115" s="34">
        <f t="shared" si="36"/>
        <v>-2.2370907415286911</v>
      </c>
      <c r="O115" s="17">
        <v>71.790000000000006</v>
      </c>
      <c r="P115" s="17">
        <v>68.239999999999995</v>
      </c>
      <c r="Q115" s="17">
        <v>75.48</v>
      </c>
      <c r="R115" s="17">
        <v>34.4</v>
      </c>
      <c r="S115" s="17">
        <v>39.32</v>
      </c>
      <c r="T115" s="17">
        <v>29.29</v>
      </c>
      <c r="U115" s="16">
        <v>2.6269999999999998</v>
      </c>
      <c r="V115" s="16">
        <v>2.6255000000000002</v>
      </c>
      <c r="W115" s="17">
        <f t="shared" si="40"/>
        <v>7.2400000000000091</v>
      </c>
      <c r="X115" s="17">
        <f t="shared" si="37"/>
        <v>1.3424376920450667</v>
      </c>
      <c r="Y115" s="17"/>
    </row>
    <row r="116" spans="1:25" x14ac:dyDescent="0.25">
      <c r="A116">
        <v>2019</v>
      </c>
      <c r="B116">
        <v>544608</v>
      </c>
      <c r="C116" s="16">
        <f t="shared" si="38"/>
        <v>1.1837889566523339</v>
      </c>
      <c r="D116" s="46">
        <v>1.1850000000000001</v>
      </c>
      <c r="E116">
        <v>11091</v>
      </c>
      <c r="F116" s="20">
        <f t="shared" si="39"/>
        <v>20.365106645513837</v>
      </c>
      <c r="G116">
        <v>3504</v>
      </c>
      <c r="H116" s="34">
        <f t="shared" si="33"/>
        <v>6.4339855455667196</v>
      </c>
      <c r="I116">
        <v>-1113</v>
      </c>
      <c r="J116" s="34">
        <f t="shared" si="34"/>
        <v>-2.0436717786003875</v>
      </c>
      <c r="K116">
        <v>-18</v>
      </c>
      <c r="L116" s="34">
        <f t="shared" si="35"/>
        <v>-3.3051295610787942E-2</v>
      </c>
      <c r="M116">
        <v>-1131</v>
      </c>
      <c r="N116" s="34">
        <f t="shared" si="36"/>
        <v>-2.0767230742111757</v>
      </c>
      <c r="O116" s="17">
        <v>72.31</v>
      </c>
      <c r="P116" s="17">
        <v>68.72</v>
      </c>
      <c r="Q116" s="17">
        <v>76.040000000000006</v>
      </c>
      <c r="R116" s="17">
        <v>32.74</v>
      </c>
      <c r="S116" s="17">
        <v>37.67</v>
      </c>
      <c r="T116" s="17">
        <v>27.6</v>
      </c>
      <c r="U116" s="16">
        <v>2.5998999999999999</v>
      </c>
      <c r="V116" s="16">
        <v>2.5991</v>
      </c>
      <c r="W116" s="17">
        <f t="shared" si="40"/>
        <v>7.3200000000000074</v>
      </c>
      <c r="X116" s="17">
        <f t="shared" si="37"/>
        <v>1.364855072463768</v>
      </c>
      <c r="Y116" s="17"/>
    </row>
    <row r="117" spans="1:25" x14ac:dyDescent="0.25">
      <c r="A117">
        <v>2020</v>
      </c>
      <c r="B117">
        <v>551116</v>
      </c>
      <c r="C117" s="16">
        <f t="shared" si="38"/>
        <v>1.187904349888248</v>
      </c>
      <c r="D117" s="46">
        <v>1.19</v>
      </c>
      <c r="E117">
        <v>11108</v>
      </c>
      <c r="F117" s="20">
        <f t="shared" si="39"/>
        <v>20.155466362798396</v>
      </c>
      <c r="G117">
        <v>3493</v>
      </c>
      <c r="H117" s="34">
        <f t="shared" si="33"/>
        <v>6.3380486140848751</v>
      </c>
      <c r="I117">
        <v>-1038</v>
      </c>
      <c r="J117" s="34">
        <f t="shared" si="34"/>
        <v>-1.8834510339021187</v>
      </c>
      <c r="K117">
        <v>-17</v>
      </c>
      <c r="L117" s="34">
        <f t="shared" si="35"/>
        <v>-3.0846500555237012E-2</v>
      </c>
      <c r="M117">
        <v>-1055</v>
      </c>
      <c r="N117" s="34">
        <f t="shared" si="36"/>
        <v>-1.9142975344573556</v>
      </c>
      <c r="O117" s="17">
        <v>72.83</v>
      </c>
      <c r="P117" s="17">
        <v>69.2</v>
      </c>
      <c r="Q117" s="17">
        <v>76.599999999999994</v>
      </c>
      <c r="R117" s="17">
        <v>30.81</v>
      </c>
      <c r="S117" s="17">
        <v>35.53</v>
      </c>
      <c r="T117" s="17">
        <v>25.91</v>
      </c>
      <c r="U117" s="16">
        <v>2.5726</v>
      </c>
      <c r="V117" s="16">
        <v>2.5722</v>
      </c>
      <c r="W117" s="17">
        <f t="shared" si="40"/>
        <v>7.3999999999999915</v>
      </c>
      <c r="X117" s="17">
        <f t="shared" si="37"/>
        <v>1.3712852180625241</v>
      </c>
      <c r="Y117" s="17"/>
    </row>
    <row r="118" spans="1:25" x14ac:dyDescent="0.25">
      <c r="A118">
        <v>2021</v>
      </c>
      <c r="B118">
        <v>557708</v>
      </c>
      <c r="C118" s="16">
        <f t="shared" si="38"/>
        <v>1.1890214611205163</v>
      </c>
      <c r="D118" s="46">
        <v>1.1870000000000001</v>
      </c>
      <c r="E118">
        <v>11129</v>
      </c>
      <c r="F118" s="20">
        <f t="shared" si="39"/>
        <v>19.954886786633868</v>
      </c>
      <c r="G118">
        <v>3486</v>
      </c>
      <c r="H118" s="34">
        <f t="shared" si="33"/>
        <v>6.2505827422235294</v>
      </c>
      <c r="I118">
        <v>-1005</v>
      </c>
      <c r="J118" s="34">
        <f t="shared" si="34"/>
        <v>-1.8020182604517059</v>
      </c>
      <c r="K118">
        <v>-17</v>
      </c>
      <c r="L118" s="34">
        <f t="shared" si="35"/>
        <v>-3.048190092306368E-2</v>
      </c>
      <c r="M118">
        <v>-1022</v>
      </c>
      <c r="N118" s="34">
        <f t="shared" si="36"/>
        <v>-1.8325001613747696</v>
      </c>
      <c r="O118" s="17">
        <v>73.319999999999993</v>
      </c>
      <c r="P118" s="17">
        <v>69.650000000000006</v>
      </c>
      <c r="Q118" s="17">
        <v>77.14</v>
      </c>
      <c r="R118" s="17">
        <v>29.23</v>
      </c>
      <c r="S118" s="17">
        <v>34.049999999999997</v>
      </c>
      <c r="T118" s="17">
        <v>24.22</v>
      </c>
      <c r="U118" s="16">
        <v>2.5455999999999999</v>
      </c>
      <c r="V118" s="16">
        <v>2.5453000000000001</v>
      </c>
      <c r="W118" s="17">
        <f t="shared" si="40"/>
        <v>7.4899999999999949</v>
      </c>
      <c r="X118" s="17">
        <f t="shared" si="37"/>
        <v>1.4058629232039637</v>
      </c>
      <c r="Y118" s="17"/>
    </row>
    <row r="119" spans="1:25" x14ac:dyDescent="0.25">
      <c r="A119">
        <v>2022</v>
      </c>
      <c r="B119">
        <v>564360</v>
      </c>
      <c r="C119" s="16">
        <f t="shared" si="38"/>
        <v>1.1856817822602854</v>
      </c>
      <c r="D119" s="46">
        <v>1.1839999999999999</v>
      </c>
      <c r="E119">
        <v>11152</v>
      </c>
      <c r="F119" s="20">
        <f t="shared" si="39"/>
        <v>19.760436600751294</v>
      </c>
      <c r="G119">
        <v>3482</v>
      </c>
      <c r="H119" s="34">
        <f t="shared" si="33"/>
        <v>6.16982068183429</v>
      </c>
      <c r="I119">
        <v>-971</v>
      </c>
      <c r="J119" s="34">
        <f t="shared" si="34"/>
        <v>-1.7205329931249556</v>
      </c>
      <c r="K119">
        <v>-17</v>
      </c>
      <c r="L119" s="34">
        <f t="shared" si="35"/>
        <v>-3.0122616769437949E-2</v>
      </c>
      <c r="M119">
        <v>-988</v>
      </c>
      <c r="N119" s="34">
        <f t="shared" si="36"/>
        <v>-1.7506556098943937</v>
      </c>
      <c r="O119" s="17">
        <v>73.8</v>
      </c>
      <c r="P119" s="17">
        <v>70.09</v>
      </c>
      <c r="Q119" s="17">
        <v>77.650000000000006</v>
      </c>
      <c r="R119" s="17">
        <v>27.64</v>
      </c>
      <c r="S119" s="17">
        <v>32.39</v>
      </c>
      <c r="T119" s="17">
        <v>22.7</v>
      </c>
      <c r="U119" s="16">
        <v>2.5188000000000001</v>
      </c>
      <c r="V119" s="16">
        <v>2.5184000000000002</v>
      </c>
      <c r="W119" s="17">
        <f t="shared" si="40"/>
        <v>7.5600000000000023</v>
      </c>
      <c r="X119" s="17">
        <f t="shared" si="37"/>
        <v>1.4268722466960353</v>
      </c>
      <c r="Y119" s="17"/>
    </row>
    <row r="120" spans="1:25" x14ac:dyDescent="0.25">
      <c r="A120">
        <v>2023</v>
      </c>
      <c r="B120">
        <v>571089</v>
      </c>
      <c r="C120" s="16">
        <f t="shared" si="38"/>
        <v>1.1852718665245163</v>
      </c>
      <c r="D120" s="46">
        <v>1.1859999999999999</v>
      </c>
      <c r="E120">
        <v>11209</v>
      </c>
      <c r="F120" s="20">
        <f t="shared" si="39"/>
        <v>19.627413590526171</v>
      </c>
      <c r="G120">
        <v>3481</v>
      </c>
      <c r="H120" s="34">
        <f t="shared" si="33"/>
        <v>6.0953721749149432</v>
      </c>
      <c r="I120">
        <v>-938</v>
      </c>
      <c r="J120" s="34">
        <f t="shared" si="34"/>
        <v>-1.6424760413875947</v>
      </c>
      <c r="K120">
        <v>-16</v>
      </c>
      <c r="L120" s="34">
        <f t="shared" si="35"/>
        <v>-2.8016648893605025E-2</v>
      </c>
      <c r="M120">
        <v>-954</v>
      </c>
      <c r="N120" s="34">
        <f t="shared" si="36"/>
        <v>-1.6704926902811996</v>
      </c>
      <c r="O120" s="17">
        <v>74.260000000000005</v>
      </c>
      <c r="P120" s="17">
        <v>70.53</v>
      </c>
      <c r="Q120" s="17">
        <v>78.150000000000006</v>
      </c>
      <c r="R120" s="17">
        <v>25.94</v>
      </c>
      <c r="S120" s="17">
        <v>30.7</v>
      </c>
      <c r="T120" s="17">
        <v>20.99</v>
      </c>
      <c r="U120" s="16">
        <v>2.5001000000000002</v>
      </c>
      <c r="V120" s="16">
        <v>2.4994000000000001</v>
      </c>
      <c r="W120" s="17">
        <f t="shared" si="40"/>
        <v>7.6200000000000045</v>
      </c>
      <c r="X120" s="17">
        <f t="shared" si="37"/>
        <v>1.4626012386850882</v>
      </c>
      <c r="Y120" s="17"/>
    </row>
    <row r="121" spans="1:25" x14ac:dyDescent="0.25">
      <c r="A121">
        <v>2024</v>
      </c>
      <c r="B121">
        <v>577905</v>
      </c>
      <c r="C121" s="16">
        <f t="shared" si="38"/>
        <v>1.1864430892021267</v>
      </c>
      <c r="D121" s="46">
        <v>1.1870000000000001</v>
      </c>
      <c r="E121">
        <v>11265</v>
      </c>
      <c r="F121" s="20">
        <f t="shared" si="39"/>
        <v>19.492823214888258</v>
      </c>
      <c r="G121">
        <v>3486</v>
      </c>
      <c r="H121" s="34">
        <f t="shared" si="33"/>
        <v>6.0321333091078984</v>
      </c>
      <c r="I121">
        <v>-904</v>
      </c>
      <c r="J121" s="34">
        <f t="shared" si="34"/>
        <v>-1.5642709441863283</v>
      </c>
      <c r="K121">
        <v>-17</v>
      </c>
      <c r="L121" s="34">
        <f t="shared" si="35"/>
        <v>-2.9416599614123431E-2</v>
      </c>
      <c r="M121">
        <v>-921</v>
      </c>
      <c r="N121" s="34">
        <f t="shared" si="36"/>
        <v>-1.5936875438004516</v>
      </c>
      <c r="O121" s="17">
        <v>74.69</v>
      </c>
      <c r="P121" s="17">
        <v>70.930000000000007</v>
      </c>
      <c r="Q121" s="17">
        <v>78.599999999999994</v>
      </c>
      <c r="R121" s="17">
        <v>24.64</v>
      </c>
      <c r="S121" s="17">
        <v>29.32</v>
      </c>
      <c r="T121" s="17">
        <v>19.79</v>
      </c>
      <c r="U121" s="16">
        <v>2.4815</v>
      </c>
      <c r="V121" s="16">
        <v>2.4803000000000002</v>
      </c>
      <c r="W121" s="17">
        <f t="shared" si="40"/>
        <v>7.6699999999999875</v>
      </c>
      <c r="X121" s="17">
        <f t="shared" si="37"/>
        <v>1.4815563415866599</v>
      </c>
      <c r="Y121" s="17"/>
    </row>
    <row r="122" spans="1:25" x14ac:dyDescent="0.25">
      <c r="A122">
        <v>2025</v>
      </c>
      <c r="B122">
        <v>584803</v>
      </c>
      <c r="C122" s="16">
        <f t="shared" si="38"/>
        <v>1.1865543079147449</v>
      </c>
      <c r="D122" s="46">
        <v>1.1870000000000001</v>
      </c>
      <c r="E122">
        <v>11317</v>
      </c>
      <c r="F122" s="20">
        <f t="shared" si="39"/>
        <v>19.351815910657091</v>
      </c>
      <c r="G122">
        <v>3491</v>
      </c>
      <c r="H122" s="34">
        <f t="shared" si="33"/>
        <v>5.9695316200498283</v>
      </c>
      <c r="I122">
        <v>-871</v>
      </c>
      <c r="J122" s="34">
        <f t="shared" si="34"/>
        <v>-1.4893904443034665</v>
      </c>
      <c r="K122">
        <v>-16</v>
      </c>
      <c r="L122" s="34">
        <f t="shared" si="35"/>
        <v>-2.7359640767916717E-2</v>
      </c>
      <c r="M122">
        <v>-887</v>
      </c>
      <c r="N122" s="34">
        <f t="shared" si="36"/>
        <v>-1.5167500850713829</v>
      </c>
      <c r="O122" s="17">
        <v>75.11</v>
      </c>
      <c r="P122" s="17">
        <v>71.34</v>
      </c>
      <c r="Q122" s="17">
        <v>79.040000000000006</v>
      </c>
      <c r="R122" s="17">
        <v>23.38</v>
      </c>
      <c r="S122" s="17">
        <v>27.96</v>
      </c>
      <c r="T122" s="17">
        <v>18.61</v>
      </c>
      <c r="U122" s="16">
        <v>2.4630999999999998</v>
      </c>
      <c r="V122" s="16">
        <v>2.4613</v>
      </c>
      <c r="W122" s="17">
        <f t="shared" si="40"/>
        <v>7.7000000000000028</v>
      </c>
      <c r="X122" s="17">
        <f t="shared" si="37"/>
        <v>1.5024180548092425</v>
      </c>
      <c r="Y122" s="17"/>
    </row>
    <row r="123" spans="1:25" x14ac:dyDescent="0.25">
      <c r="A123">
        <v>2026</v>
      </c>
      <c r="B123">
        <v>591777</v>
      </c>
      <c r="C123" s="16">
        <f t="shared" si="38"/>
        <v>1.185483634825123</v>
      </c>
      <c r="D123" s="46">
        <v>1.1839999999999999</v>
      </c>
      <c r="E123">
        <v>11361</v>
      </c>
      <c r="F123" s="20">
        <f t="shared" si="39"/>
        <v>19.198110098905499</v>
      </c>
      <c r="G123">
        <v>3498</v>
      </c>
      <c r="H123" s="34">
        <f t="shared" si="33"/>
        <v>5.911010397497706</v>
      </c>
      <c r="I123">
        <v>-839</v>
      </c>
      <c r="J123" s="34">
        <f t="shared" si="34"/>
        <v>-1.4177637860207477</v>
      </c>
      <c r="K123">
        <v>-15</v>
      </c>
      <c r="L123" s="34">
        <f t="shared" si="35"/>
        <v>-2.5347385924089649E-2</v>
      </c>
      <c r="M123">
        <v>-854</v>
      </c>
      <c r="N123" s="34">
        <f t="shared" si="36"/>
        <v>-1.4431111719448373</v>
      </c>
      <c r="O123" s="17">
        <v>75.53</v>
      </c>
      <c r="P123" s="17">
        <v>71.73</v>
      </c>
      <c r="Q123" s="17">
        <v>79.48</v>
      </c>
      <c r="R123" s="17">
        <v>22.13</v>
      </c>
      <c r="S123" s="17">
        <v>26.64</v>
      </c>
      <c r="T123" s="17">
        <v>17.45</v>
      </c>
      <c r="U123" s="16">
        <v>2.4445000000000001</v>
      </c>
      <c r="V123" s="16">
        <v>2.4419</v>
      </c>
      <c r="W123" s="17">
        <f t="shared" si="40"/>
        <v>7.75</v>
      </c>
      <c r="X123" s="17">
        <f t="shared" si="37"/>
        <v>1.5266475644699142</v>
      </c>
      <c r="Y123" s="17"/>
    </row>
    <row r="124" spans="1:25" x14ac:dyDescent="0.25">
      <c r="A124">
        <v>2027</v>
      </c>
      <c r="B124">
        <v>598815</v>
      </c>
      <c r="C124" s="16">
        <f t="shared" si="38"/>
        <v>1.1822827602303139</v>
      </c>
      <c r="D124" s="46">
        <v>1.18</v>
      </c>
      <c r="E124">
        <v>11396</v>
      </c>
      <c r="F124" s="20">
        <f t="shared" si="39"/>
        <v>19.030919399146647</v>
      </c>
      <c r="G124">
        <v>3509</v>
      </c>
      <c r="H124" s="34">
        <f t="shared" si="33"/>
        <v>5.8599066489650395</v>
      </c>
      <c r="I124">
        <v>-805</v>
      </c>
      <c r="J124" s="34">
        <f t="shared" si="34"/>
        <v>-1.3443217020281721</v>
      </c>
      <c r="K124">
        <v>-15</v>
      </c>
      <c r="L124" s="34">
        <f t="shared" si="35"/>
        <v>-2.5049472708599484E-2</v>
      </c>
      <c r="M124">
        <v>-820</v>
      </c>
      <c r="N124" s="34">
        <f t="shared" si="36"/>
        <v>-1.3693711747367718</v>
      </c>
      <c r="O124" s="17">
        <v>75.92</v>
      </c>
      <c r="P124" s="17">
        <v>72.11</v>
      </c>
      <c r="Q124" s="17">
        <v>79.88</v>
      </c>
      <c r="R124" s="17">
        <v>20.91</v>
      </c>
      <c r="S124" s="17">
        <v>25.34</v>
      </c>
      <c r="T124" s="17">
        <v>16.309999999999999</v>
      </c>
      <c r="U124" s="16">
        <v>2.4266000000000001</v>
      </c>
      <c r="V124" s="16">
        <v>2.4230999999999998</v>
      </c>
      <c r="W124" s="17">
        <f t="shared" si="40"/>
        <v>7.769999999999996</v>
      </c>
      <c r="X124" s="17">
        <f t="shared" si="37"/>
        <v>1.553648068669528</v>
      </c>
      <c r="Y124" s="17"/>
    </row>
    <row r="125" spans="1:25" x14ac:dyDescent="0.25">
      <c r="A125">
        <v>2028</v>
      </c>
      <c r="B125">
        <v>605913</v>
      </c>
      <c r="C125" s="16">
        <f t="shared" si="38"/>
        <v>1.1783709074605027</v>
      </c>
      <c r="D125" s="46">
        <v>1.1759999999999999</v>
      </c>
      <c r="E125">
        <v>11443</v>
      </c>
      <c r="F125" s="20">
        <f t="shared" si="39"/>
        <v>18.885549575599136</v>
      </c>
      <c r="G125">
        <v>3527</v>
      </c>
      <c r="H125" s="34">
        <f t="shared" si="33"/>
        <v>5.8209676966825272</v>
      </c>
      <c r="I125">
        <v>-772</v>
      </c>
      <c r="J125" s="34">
        <f t="shared" si="34"/>
        <v>-1.2741103095658948</v>
      </c>
      <c r="K125">
        <v>-16</v>
      </c>
      <c r="L125" s="34">
        <f t="shared" si="35"/>
        <v>-2.640643128633979E-2</v>
      </c>
      <c r="M125">
        <v>-788</v>
      </c>
      <c r="N125" s="34">
        <f t="shared" si="36"/>
        <v>-1.3005167408522347</v>
      </c>
      <c r="O125" s="17">
        <v>76.28</v>
      </c>
      <c r="P125" s="17">
        <v>72.459999999999994</v>
      </c>
      <c r="Q125" s="17">
        <v>80.25</v>
      </c>
      <c r="R125" s="17">
        <v>19.96</v>
      </c>
      <c r="S125" s="17">
        <v>24.21</v>
      </c>
      <c r="T125" s="17">
        <v>15.54</v>
      </c>
      <c r="U125" s="16">
        <v>2.4129</v>
      </c>
      <c r="V125" s="16">
        <v>2.4089</v>
      </c>
      <c r="W125" s="17">
        <f t="shared" si="40"/>
        <v>7.7900000000000063</v>
      </c>
      <c r="X125" s="17">
        <f t="shared" si="37"/>
        <v>1.557915057915058</v>
      </c>
      <c r="Y125" s="17"/>
    </row>
    <row r="126" spans="1:25" x14ac:dyDescent="0.25">
      <c r="A126">
        <v>2029</v>
      </c>
      <c r="B126">
        <v>613068</v>
      </c>
      <c r="C126" s="16">
        <f t="shared" si="38"/>
        <v>1.1739448230601131</v>
      </c>
      <c r="D126" s="46">
        <v>1.171</v>
      </c>
      <c r="E126">
        <v>11482</v>
      </c>
      <c r="F126" s="20">
        <f t="shared" si="39"/>
        <v>18.728754395923453</v>
      </c>
      <c r="G126">
        <v>3547</v>
      </c>
      <c r="H126" s="34">
        <f t="shared" si="33"/>
        <v>5.7856550986187498</v>
      </c>
      <c r="I126">
        <v>-738</v>
      </c>
      <c r="J126" s="34">
        <f t="shared" si="34"/>
        <v>-1.2037816359686038</v>
      </c>
      <c r="K126">
        <v>-15</v>
      </c>
      <c r="L126" s="34">
        <f t="shared" si="35"/>
        <v>-2.4467106422126093E-2</v>
      </c>
      <c r="M126">
        <v>-753</v>
      </c>
      <c r="N126" s="34">
        <f t="shared" si="36"/>
        <v>-1.22824874239073</v>
      </c>
      <c r="O126" s="17">
        <v>76.63</v>
      </c>
      <c r="P126" s="17">
        <v>72.81</v>
      </c>
      <c r="Q126" s="17">
        <v>80.61</v>
      </c>
      <c r="R126" s="17">
        <v>18.84</v>
      </c>
      <c r="S126" s="17">
        <v>22.93</v>
      </c>
      <c r="T126" s="17">
        <v>14.59</v>
      </c>
      <c r="U126" s="16">
        <v>2.3986000000000001</v>
      </c>
      <c r="V126" s="16">
        <v>2.3948999999999998</v>
      </c>
      <c r="W126" s="17">
        <f t="shared" si="40"/>
        <v>7.7999999999999972</v>
      </c>
      <c r="X126" s="17">
        <f t="shared" si="37"/>
        <v>1.5716244002741604</v>
      </c>
      <c r="Y126" s="17"/>
    </row>
    <row r="127" spans="1:25" x14ac:dyDescent="0.25">
      <c r="A127">
        <v>2030</v>
      </c>
      <c r="B127">
        <v>620270</v>
      </c>
      <c r="C127" s="16">
        <f t="shared" si="38"/>
        <v>1.167900747739306</v>
      </c>
      <c r="D127" s="46">
        <v>1.1639999999999999</v>
      </c>
      <c r="E127">
        <v>11512</v>
      </c>
      <c r="F127" s="20">
        <f t="shared" si="39"/>
        <v>18.559659503119608</v>
      </c>
      <c r="G127">
        <v>3570</v>
      </c>
      <c r="H127" s="34">
        <f t="shared" si="33"/>
        <v>5.7555580634239929</v>
      </c>
      <c r="I127">
        <v>-705</v>
      </c>
      <c r="J127" s="34">
        <f t="shared" si="34"/>
        <v>-1.1366018024408726</v>
      </c>
      <c r="K127">
        <v>-15</v>
      </c>
      <c r="L127" s="34">
        <f t="shared" si="35"/>
        <v>-2.4183017073210054E-2</v>
      </c>
      <c r="M127">
        <v>-720</v>
      </c>
      <c r="N127" s="34">
        <f t="shared" si="36"/>
        <v>-1.1607848195140826</v>
      </c>
      <c r="O127" s="17">
        <v>76.98</v>
      </c>
      <c r="P127" s="17">
        <v>73.150000000000006</v>
      </c>
      <c r="Q127" s="17">
        <v>80.959999999999994</v>
      </c>
      <c r="R127" s="17">
        <v>17.920000000000002</v>
      </c>
      <c r="S127" s="17">
        <v>22</v>
      </c>
      <c r="T127" s="17">
        <v>13.66</v>
      </c>
      <c r="U127" s="16">
        <v>2.3839000000000001</v>
      </c>
      <c r="V127" s="16">
        <v>2.3807</v>
      </c>
      <c r="W127" s="17">
        <f t="shared" si="40"/>
        <v>7.8099999999999881</v>
      </c>
      <c r="X127" s="17">
        <f t="shared" si="37"/>
        <v>1.6105417276720351</v>
      </c>
      <c r="Y127" s="17"/>
    </row>
    <row r="128" spans="1:25" x14ac:dyDescent="0.25">
      <c r="U128" s="16"/>
      <c r="V128" s="16"/>
    </row>
    <row r="129" spans="1:25" x14ac:dyDescent="0.25">
      <c r="A129" s="35" t="s">
        <v>281</v>
      </c>
      <c r="U129" s="16"/>
      <c r="V129" s="16"/>
    </row>
    <row r="130" spans="1:25" x14ac:dyDescent="0.25">
      <c r="A130" s="92" t="s">
        <v>276</v>
      </c>
      <c r="B130" s="88" t="s">
        <v>255</v>
      </c>
      <c r="C130" s="88" t="s">
        <v>256</v>
      </c>
      <c r="D130" s="95" t="s">
        <v>257</v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1" t="s">
        <v>265</v>
      </c>
      <c r="P130" s="91"/>
      <c r="Q130" s="91"/>
      <c r="R130" s="91" t="s">
        <v>269</v>
      </c>
      <c r="S130" s="91"/>
      <c r="T130" s="91"/>
      <c r="U130" s="88" t="s">
        <v>270</v>
      </c>
      <c r="V130" s="88" t="s">
        <v>270</v>
      </c>
      <c r="W130" s="88" t="s">
        <v>271</v>
      </c>
      <c r="X130" s="88" t="s">
        <v>272</v>
      </c>
    </row>
    <row r="131" spans="1:25" x14ac:dyDescent="0.25">
      <c r="A131" s="93"/>
      <c r="B131" s="88"/>
      <c r="C131" s="88"/>
      <c r="D131" s="89" t="s">
        <v>258</v>
      </c>
      <c r="E131" s="88" t="s">
        <v>261</v>
      </c>
      <c r="F131" s="88" t="s">
        <v>262</v>
      </c>
      <c r="G131" s="88" t="s">
        <v>263</v>
      </c>
      <c r="H131" s="88" t="s">
        <v>264</v>
      </c>
      <c r="I131" s="90" t="s">
        <v>273</v>
      </c>
      <c r="J131" s="90"/>
      <c r="K131" s="88" t="s">
        <v>274</v>
      </c>
      <c r="L131" s="88"/>
      <c r="M131" s="88" t="s">
        <v>275</v>
      </c>
      <c r="N131" s="88"/>
      <c r="O131" s="88" t="s">
        <v>266</v>
      </c>
      <c r="P131" s="88" t="s">
        <v>267</v>
      </c>
      <c r="Q131" s="88" t="s">
        <v>268</v>
      </c>
      <c r="R131" s="88" t="s">
        <v>266</v>
      </c>
      <c r="S131" s="88" t="s">
        <v>267</v>
      </c>
      <c r="T131" s="88" t="s">
        <v>268</v>
      </c>
      <c r="U131" s="88"/>
      <c r="V131" s="88"/>
      <c r="W131" s="88"/>
      <c r="X131" s="88"/>
    </row>
    <row r="132" spans="1:25" x14ac:dyDescent="0.25">
      <c r="A132" s="93"/>
      <c r="B132" s="88"/>
      <c r="C132" s="88"/>
      <c r="D132" s="89"/>
      <c r="E132" s="88"/>
      <c r="F132" s="88"/>
      <c r="G132" s="88"/>
      <c r="H132" s="88"/>
      <c r="I132" s="90"/>
      <c r="J132" s="90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</row>
    <row r="133" spans="1:25" x14ac:dyDescent="0.25">
      <c r="A133" s="94"/>
      <c r="B133" s="88"/>
      <c r="C133" s="88"/>
      <c r="D133" s="89"/>
      <c r="E133" s="88"/>
      <c r="F133" s="88"/>
      <c r="G133" s="88"/>
      <c r="H133" s="88"/>
      <c r="I133" s="44" t="s">
        <v>259</v>
      </c>
      <c r="J133" s="44" t="s">
        <v>260</v>
      </c>
      <c r="K133" s="44" t="s">
        <v>259</v>
      </c>
      <c r="L133" s="44" t="s">
        <v>260</v>
      </c>
      <c r="M133" s="44" t="s">
        <v>259</v>
      </c>
      <c r="N133" s="44" t="s">
        <v>260</v>
      </c>
      <c r="O133" s="88"/>
      <c r="P133" s="88"/>
      <c r="Q133" s="88"/>
      <c r="R133" s="88"/>
      <c r="S133" s="88"/>
      <c r="T133" s="88"/>
      <c r="U133" s="88"/>
      <c r="V133" s="88"/>
      <c r="W133" s="88"/>
      <c r="X133" s="88"/>
    </row>
    <row r="134" spans="1:25" x14ac:dyDescent="0.25">
      <c r="A134">
        <v>2012</v>
      </c>
      <c r="B134">
        <v>847536</v>
      </c>
      <c r="C134" s="16" t="e">
        <f>NA()</f>
        <v>#N/A</v>
      </c>
      <c r="D134" s="46" t="s">
        <v>239</v>
      </c>
      <c r="E134">
        <v>23246</v>
      </c>
      <c r="F134" s="20">
        <f>+E134/B134*1000</f>
        <v>27.427743482282761</v>
      </c>
      <c r="G134">
        <v>7663</v>
      </c>
      <c r="H134" s="34">
        <f t="shared" ref="H134:H152" si="41">+G134/B134*1000</f>
        <v>9.0415038417247171</v>
      </c>
      <c r="I134">
        <v>-343</v>
      </c>
      <c r="J134" s="34">
        <f t="shared" ref="J134:J152" si="42">+I134/B134*1000</f>
        <v>-0.40470257310603913</v>
      </c>
      <c r="K134">
        <v>-5659</v>
      </c>
      <c r="L134" s="34">
        <f t="shared" ref="L134:L152" si="43">+K134/B134*1000</f>
        <v>-6.6770025108078004</v>
      </c>
      <c r="M134">
        <v>-9089</v>
      </c>
      <c r="N134" s="34">
        <f t="shared" ref="N134:N152" si="44">+M134/B134*1000</f>
        <v>-10.724028241868192</v>
      </c>
      <c r="O134" s="17">
        <v>65.12</v>
      </c>
      <c r="P134" s="17">
        <v>61.51</v>
      </c>
      <c r="Q134" s="17">
        <v>68.88</v>
      </c>
      <c r="R134" s="17">
        <v>62.21</v>
      </c>
      <c r="S134" s="17">
        <v>67.27</v>
      </c>
      <c r="T134" s="17">
        <v>56.94</v>
      </c>
      <c r="U134" s="16">
        <v>4.0357000000000003</v>
      </c>
      <c r="V134" s="16">
        <v>4.0399000000000003</v>
      </c>
      <c r="W134" s="17">
        <f>Q134-P134</f>
        <v>7.3699999999999974</v>
      </c>
      <c r="X134" s="17">
        <f t="shared" ref="X134:X152" si="45">S134/T134</f>
        <v>1.181419037583421</v>
      </c>
      <c r="Y134" s="17"/>
    </row>
    <row r="135" spans="1:25" x14ac:dyDescent="0.25">
      <c r="A135">
        <v>2013</v>
      </c>
      <c r="B135">
        <v>854046</v>
      </c>
      <c r="C135" s="16">
        <f t="shared" ref="C135:C152" si="46">100*LN(B135/B134)</f>
        <v>0.76517402780138821</v>
      </c>
      <c r="D135" s="46" t="s">
        <v>240</v>
      </c>
      <c r="E135">
        <v>22868</v>
      </c>
      <c r="F135" s="20">
        <f t="shared" ref="F135:F152" si="47">+E135/B135*1000</f>
        <v>26.776075293368272</v>
      </c>
      <c r="G135">
        <v>7434</v>
      </c>
      <c r="H135" s="34">
        <f t="shared" si="41"/>
        <v>8.7044491748688007</v>
      </c>
      <c r="I135">
        <v>-3273</v>
      </c>
      <c r="J135" s="34">
        <f t="shared" si="42"/>
        <v>-3.8323462670628983</v>
      </c>
      <c r="K135">
        <v>-5637</v>
      </c>
      <c r="L135" s="34">
        <f t="shared" si="43"/>
        <v>-6.6003470539057609</v>
      </c>
      <c r="M135">
        <v>-8910</v>
      </c>
      <c r="N135" s="34">
        <f t="shared" si="44"/>
        <v>-10.43269332096866</v>
      </c>
      <c r="O135" s="17">
        <v>66.17</v>
      </c>
      <c r="P135" s="17">
        <v>62.34</v>
      </c>
      <c r="Q135" s="17">
        <v>70.150000000000006</v>
      </c>
      <c r="R135" s="17">
        <v>57.92</v>
      </c>
      <c r="S135" s="17">
        <v>63.63</v>
      </c>
      <c r="T135" s="17">
        <v>51.99</v>
      </c>
      <c r="U135" s="16">
        <v>3.9367000000000001</v>
      </c>
      <c r="V135" s="16">
        <v>3.9420000000000002</v>
      </c>
      <c r="W135" s="17">
        <f t="shared" ref="W135:W152" si="48">Q135-P135</f>
        <v>7.8100000000000023</v>
      </c>
      <c r="X135" s="17">
        <f t="shared" si="45"/>
        <v>1.2238892094633584</v>
      </c>
      <c r="Y135" s="17"/>
    </row>
    <row r="136" spans="1:25" x14ac:dyDescent="0.25">
      <c r="A136">
        <v>2014</v>
      </c>
      <c r="B136">
        <v>860600</v>
      </c>
      <c r="C136" s="16">
        <f t="shared" si="46"/>
        <v>0.76447638979333254</v>
      </c>
      <c r="D136" s="46" t="s">
        <v>241</v>
      </c>
      <c r="E136">
        <v>22522</v>
      </c>
      <c r="F136" s="20">
        <f t="shared" si="47"/>
        <v>26.170113874041366</v>
      </c>
      <c r="G136">
        <v>7209</v>
      </c>
      <c r="H136" s="34">
        <f t="shared" si="41"/>
        <v>8.376713920520567</v>
      </c>
      <c r="I136">
        <v>-3115</v>
      </c>
      <c r="J136" s="34">
        <f t="shared" si="42"/>
        <v>-3.6195677434348132</v>
      </c>
      <c r="K136">
        <v>-5614</v>
      </c>
      <c r="L136" s="34">
        <f t="shared" si="43"/>
        <v>-6.5233557982802699</v>
      </c>
      <c r="M136">
        <v>-8729</v>
      </c>
      <c r="N136" s="34">
        <f t="shared" si="44"/>
        <v>-10.142923541715083</v>
      </c>
      <c r="O136" s="17">
        <v>67.180000000000007</v>
      </c>
      <c r="P136" s="17">
        <v>63.15</v>
      </c>
      <c r="Q136" s="17">
        <v>71.37</v>
      </c>
      <c r="R136" s="17">
        <v>53.78</v>
      </c>
      <c r="S136" s="17">
        <v>60.06</v>
      </c>
      <c r="T136" s="17">
        <v>47.25</v>
      </c>
      <c r="U136" s="16">
        <v>3.8380999999999998</v>
      </c>
      <c r="V136" s="16">
        <v>3.8448000000000002</v>
      </c>
      <c r="W136" s="17">
        <f t="shared" si="48"/>
        <v>8.220000000000006</v>
      </c>
      <c r="X136" s="17">
        <f t="shared" si="45"/>
        <v>1.2711111111111111</v>
      </c>
      <c r="Y136" s="17"/>
    </row>
    <row r="137" spans="1:25" x14ac:dyDescent="0.25">
      <c r="A137">
        <v>2015</v>
      </c>
      <c r="B137">
        <v>867217</v>
      </c>
      <c r="C137" s="16">
        <f t="shared" si="46"/>
        <v>0.76594134097731914</v>
      </c>
      <c r="D137" s="46" t="s">
        <v>242</v>
      </c>
      <c r="E137">
        <v>22208</v>
      </c>
      <c r="F137" s="20">
        <f t="shared" si="47"/>
        <v>25.608354079774728</v>
      </c>
      <c r="G137">
        <v>7009</v>
      </c>
      <c r="H137" s="34">
        <f t="shared" si="41"/>
        <v>8.0821755108582973</v>
      </c>
      <c r="I137">
        <v>-2958</v>
      </c>
      <c r="J137" s="34">
        <f t="shared" si="42"/>
        <v>-3.4109109945953549</v>
      </c>
      <c r="K137">
        <v>-5591</v>
      </c>
      <c r="L137" s="34">
        <f t="shared" si="43"/>
        <v>-6.447059963077292</v>
      </c>
      <c r="M137">
        <v>-8549</v>
      </c>
      <c r="N137" s="34">
        <f t="shared" si="44"/>
        <v>-9.8579709576726469</v>
      </c>
      <c r="O137" s="17">
        <v>68.12</v>
      </c>
      <c r="P137" s="17">
        <v>63.93</v>
      </c>
      <c r="Q137" s="17">
        <v>72.47</v>
      </c>
      <c r="R137" s="17">
        <v>49.95</v>
      </c>
      <c r="S137" s="17">
        <v>56.63</v>
      </c>
      <c r="T137" s="17">
        <v>43</v>
      </c>
      <c r="U137" s="16">
        <v>3.7416999999999998</v>
      </c>
      <c r="V137" s="16">
        <v>3.7492000000000001</v>
      </c>
      <c r="W137" s="17">
        <f t="shared" si="48"/>
        <v>8.5399999999999991</v>
      </c>
      <c r="X137" s="17">
        <f t="shared" si="45"/>
        <v>1.3169767441860465</v>
      </c>
      <c r="Y137" s="17"/>
    </row>
    <row r="138" spans="1:25" x14ac:dyDescent="0.25">
      <c r="A138">
        <v>2016</v>
      </c>
      <c r="B138">
        <v>873901</v>
      </c>
      <c r="C138" s="16">
        <f t="shared" si="46"/>
        <v>0.76778631142574405</v>
      </c>
      <c r="D138" s="46" t="s">
        <v>243</v>
      </c>
      <c r="E138">
        <v>21917</v>
      </c>
      <c r="F138" s="20">
        <f t="shared" si="47"/>
        <v>25.079499851813878</v>
      </c>
      <c r="G138">
        <v>6830</v>
      </c>
      <c r="H138" s="34">
        <f t="shared" si="41"/>
        <v>7.8155305921380114</v>
      </c>
      <c r="I138">
        <v>-2801</v>
      </c>
      <c r="J138" s="34">
        <f t="shared" si="42"/>
        <v>-3.2051685488402004</v>
      </c>
      <c r="K138">
        <v>-5569</v>
      </c>
      <c r="L138" s="34">
        <f t="shared" si="43"/>
        <v>-6.3725753832527943</v>
      </c>
      <c r="M138">
        <v>-8370</v>
      </c>
      <c r="N138" s="34">
        <f t="shared" si="44"/>
        <v>-9.5777439320929947</v>
      </c>
      <c r="O138" s="17">
        <v>69</v>
      </c>
      <c r="P138" s="17">
        <v>64.680000000000007</v>
      </c>
      <c r="Q138" s="17">
        <v>73.5</v>
      </c>
      <c r="R138" s="17">
        <v>46.54</v>
      </c>
      <c r="S138" s="17">
        <v>53.58</v>
      </c>
      <c r="T138" s="17">
        <v>39.22</v>
      </c>
      <c r="U138" s="16">
        <v>3.6478000000000002</v>
      </c>
      <c r="V138" s="16">
        <v>3.6545000000000001</v>
      </c>
      <c r="W138" s="17">
        <f t="shared" si="48"/>
        <v>8.8199999999999932</v>
      </c>
      <c r="X138" s="17">
        <f t="shared" si="45"/>
        <v>1.3661397246302907</v>
      </c>
      <c r="Y138" s="17"/>
    </row>
    <row r="139" spans="1:25" x14ac:dyDescent="0.25">
      <c r="A139">
        <v>2017</v>
      </c>
      <c r="B139">
        <v>880651</v>
      </c>
      <c r="C139" s="16">
        <f t="shared" si="46"/>
        <v>0.76943097740263999</v>
      </c>
      <c r="D139" s="46" t="s">
        <v>244</v>
      </c>
      <c r="E139">
        <v>21642</v>
      </c>
      <c r="F139" s="20">
        <f t="shared" si="47"/>
        <v>24.575001902002043</v>
      </c>
      <c r="G139">
        <v>6668</v>
      </c>
      <c r="H139" s="34">
        <f t="shared" si="41"/>
        <v>7.5716714112628045</v>
      </c>
      <c r="I139">
        <v>-2644</v>
      </c>
      <c r="J139" s="34">
        <f t="shared" si="42"/>
        <v>-3.0023244168234635</v>
      </c>
      <c r="K139">
        <v>-5547</v>
      </c>
      <c r="L139" s="34">
        <f t="shared" si="43"/>
        <v>-6.2987494478516455</v>
      </c>
      <c r="M139">
        <v>-8191</v>
      </c>
      <c r="N139" s="34">
        <f t="shared" si="44"/>
        <v>-9.301073864675109</v>
      </c>
      <c r="O139" s="17">
        <v>69.86</v>
      </c>
      <c r="P139" s="17">
        <v>65.41</v>
      </c>
      <c r="Q139" s="17">
        <v>74.489999999999995</v>
      </c>
      <c r="R139" s="17">
        <v>43.28</v>
      </c>
      <c r="S139" s="17">
        <v>50.48</v>
      </c>
      <c r="T139" s="17">
        <v>35.79</v>
      </c>
      <c r="U139" s="16">
        <v>3.5571000000000002</v>
      </c>
      <c r="V139" s="16">
        <v>3.5611000000000002</v>
      </c>
      <c r="W139" s="17">
        <f t="shared" si="48"/>
        <v>9.0799999999999983</v>
      </c>
      <c r="X139" s="17">
        <f t="shared" si="45"/>
        <v>1.4104498463257893</v>
      </c>
      <c r="Y139" s="17"/>
    </row>
    <row r="140" spans="1:25" x14ac:dyDescent="0.25">
      <c r="A140">
        <v>2018</v>
      </c>
      <c r="B140">
        <v>887497</v>
      </c>
      <c r="C140" s="16">
        <f t="shared" si="46"/>
        <v>0.77437343596113328</v>
      </c>
      <c r="D140" s="46" t="s">
        <v>245</v>
      </c>
      <c r="E140">
        <v>21504</v>
      </c>
      <c r="F140" s="20">
        <f t="shared" si="47"/>
        <v>24.229941058955692</v>
      </c>
      <c r="G140">
        <v>6586</v>
      </c>
      <c r="H140" s="34">
        <f t="shared" si="41"/>
        <v>7.4208701550540459</v>
      </c>
      <c r="I140">
        <v>-2486</v>
      </c>
      <c r="J140" s="34">
        <f t="shared" si="42"/>
        <v>-2.8011362291928874</v>
      </c>
      <c r="K140">
        <v>-5524</v>
      </c>
      <c r="L140" s="34">
        <f t="shared" si="43"/>
        <v>-6.2242463918187889</v>
      </c>
      <c r="M140">
        <v>-8010</v>
      </c>
      <c r="N140" s="34">
        <f t="shared" si="44"/>
        <v>-9.0253826210116763</v>
      </c>
      <c r="O140" s="17">
        <v>70.47</v>
      </c>
      <c r="P140" s="17">
        <v>66</v>
      </c>
      <c r="Q140" s="17">
        <v>75.13</v>
      </c>
      <c r="R140" s="17">
        <v>41.03</v>
      </c>
      <c r="S140" s="17">
        <v>48.12</v>
      </c>
      <c r="T140" s="17">
        <v>33.65</v>
      </c>
      <c r="U140" s="16">
        <v>3.4883999999999999</v>
      </c>
      <c r="V140" s="16">
        <v>3.49</v>
      </c>
      <c r="W140" s="17">
        <f t="shared" si="48"/>
        <v>9.1299999999999955</v>
      </c>
      <c r="X140" s="17">
        <f t="shared" si="45"/>
        <v>1.4300148588410104</v>
      </c>
      <c r="Y140" s="17"/>
    </row>
    <row r="141" spans="1:25" x14ac:dyDescent="0.25">
      <c r="A141">
        <v>2019</v>
      </c>
      <c r="B141">
        <v>894466</v>
      </c>
      <c r="C141" s="16">
        <f t="shared" si="46"/>
        <v>0.78217511027187481</v>
      </c>
      <c r="D141" s="46" t="s">
        <v>246</v>
      </c>
      <c r="E141">
        <v>21372</v>
      </c>
      <c r="F141" s="20">
        <f t="shared" si="47"/>
        <v>23.893585670109317</v>
      </c>
      <c r="G141">
        <v>6511</v>
      </c>
      <c r="H141" s="34">
        <f t="shared" si="41"/>
        <v>7.2792034577054912</v>
      </c>
      <c r="I141">
        <v>-2329</v>
      </c>
      <c r="J141" s="34">
        <f t="shared" si="42"/>
        <v>-2.603788181999092</v>
      </c>
      <c r="K141">
        <v>-5501</v>
      </c>
      <c r="L141" s="34">
        <f t="shared" si="43"/>
        <v>-6.1500381233048538</v>
      </c>
      <c r="M141">
        <v>-7830</v>
      </c>
      <c r="N141" s="34">
        <f t="shared" si="44"/>
        <v>-8.7538263053039458</v>
      </c>
      <c r="O141" s="17">
        <v>71.08</v>
      </c>
      <c r="P141" s="17">
        <v>66.59</v>
      </c>
      <c r="Q141" s="17">
        <v>75.760000000000005</v>
      </c>
      <c r="R141" s="17">
        <v>38.76</v>
      </c>
      <c r="S141" s="17">
        <v>45.77</v>
      </c>
      <c r="T141" s="17">
        <v>31.48</v>
      </c>
      <c r="U141" s="16">
        <v>3.4184999999999999</v>
      </c>
      <c r="V141" s="16">
        <v>3.4196</v>
      </c>
      <c r="W141" s="17">
        <f t="shared" si="48"/>
        <v>9.1700000000000017</v>
      </c>
      <c r="X141" s="17">
        <f t="shared" si="45"/>
        <v>1.4539390088945363</v>
      </c>
      <c r="Y141" s="17"/>
    </row>
    <row r="142" spans="1:25" x14ac:dyDescent="0.25">
      <c r="A142">
        <v>2020</v>
      </c>
      <c r="B142">
        <v>901555</v>
      </c>
      <c r="C142" s="16">
        <f t="shared" si="46"/>
        <v>0.78941580462159633</v>
      </c>
      <c r="D142" s="46" t="s">
        <v>247</v>
      </c>
      <c r="E142">
        <v>21243</v>
      </c>
      <c r="F142" s="20">
        <f t="shared" si="47"/>
        <v>23.562622358036947</v>
      </c>
      <c r="G142">
        <v>6446</v>
      </c>
      <c r="H142" s="34">
        <f t="shared" si="41"/>
        <v>7.1498688377303665</v>
      </c>
      <c r="I142">
        <v>-2172</v>
      </c>
      <c r="J142" s="34">
        <f t="shared" si="42"/>
        <v>-2.4091708215250316</v>
      </c>
      <c r="K142">
        <v>-5478</v>
      </c>
      <c r="L142" s="34">
        <f t="shared" si="43"/>
        <v>-6.0761683979346799</v>
      </c>
      <c r="M142">
        <v>-7650</v>
      </c>
      <c r="N142" s="34">
        <f t="shared" si="44"/>
        <v>-8.4853392194597106</v>
      </c>
      <c r="O142" s="17">
        <v>71.66</v>
      </c>
      <c r="P142" s="17">
        <v>67.150000000000006</v>
      </c>
      <c r="Q142" s="17">
        <v>76.349999999999994</v>
      </c>
      <c r="R142" s="17">
        <v>36.79</v>
      </c>
      <c r="S142" s="17">
        <v>43.74</v>
      </c>
      <c r="T142" s="17">
        <v>29.56</v>
      </c>
      <c r="U142" s="16">
        <v>3.3483999999999998</v>
      </c>
      <c r="V142" s="16">
        <v>3.3498000000000001</v>
      </c>
      <c r="W142" s="17">
        <f t="shared" si="48"/>
        <v>9.1999999999999886</v>
      </c>
      <c r="X142" s="17">
        <f t="shared" si="45"/>
        <v>1.4797023004059542</v>
      </c>
      <c r="Y142" s="17"/>
    </row>
    <row r="143" spans="1:25" x14ac:dyDescent="0.25">
      <c r="A143">
        <v>2021</v>
      </c>
      <c r="B143">
        <v>908712</v>
      </c>
      <c r="C143" s="16">
        <f t="shared" si="46"/>
        <v>0.79071620814465093</v>
      </c>
      <c r="D143" s="46" t="s">
        <v>248</v>
      </c>
      <c r="E143">
        <v>21114</v>
      </c>
      <c r="F143" s="20">
        <f t="shared" si="47"/>
        <v>23.235084383170904</v>
      </c>
      <c r="G143">
        <v>6388</v>
      </c>
      <c r="H143" s="34">
        <f t="shared" si="41"/>
        <v>7.0297299914604405</v>
      </c>
      <c r="I143">
        <v>-2103</v>
      </c>
      <c r="J143" s="34">
        <f t="shared" si="42"/>
        <v>-2.3142645854792279</v>
      </c>
      <c r="K143">
        <v>-5456</v>
      </c>
      <c r="L143" s="34">
        <f t="shared" si="43"/>
        <v>-6.0041025099261365</v>
      </c>
      <c r="M143">
        <v>-7559</v>
      </c>
      <c r="N143" s="34">
        <f t="shared" si="44"/>
        <v>-8.3183670954053639</v>
      </c>
      <c r="O143" s="17">
        <v>72.209999999999994</v>
      </c>
      <c r="P143" s="17">
        <v>67.69</v>
      </c>
      <c r="Q143" s="17">
        <v>76.92</v>
      </c>
      <c r="R143" s="17">
        <v>34.880000000000003</v>
      </c>
      <c r="S143" s="17">
        <v>41.68</v>
      </c>
      <c r="T143" s="17">
        <v>27.81</v>
      </c>
      <c r="U143" s="16">
        <v>3.2793999999999999</v>
      </c>
      <c r="V143" s="16">
        <v>3.2810999999999999</v>
      </c>
      <c r="W143" s="17">
        <f t="shared" si="48"/>
        <v>9.230000000000004</v>
      </c>
      <c r="X143" s="17">
        <f t="shared" si="45"/>
        <v>1.4987414599065085</v>
      </c>
      <c r="Y143" s="17"/>
    </row>
    <row r="144" spans="1:25" x14ac:dyDescent="0.25">
      <c r="A144">
        <v>2022</v>
      </c>
      <c r="B144">
        <v>915883</v>
      </c>
      <c r="C144" s="16">
        <f t="shared" si="46"/>
        <v>0.78604149658631406</v>
      </c>
      <c r="D144" s="46" t="s">
        <v>249</v>
      </c>
      <c r="E144">
        <v>20976</v>
      </c>
      <c r="F144" s="20">
        <f t="shared" si="47"/>
        <v>22.902488636649004</v>
      </c>
      <c r="G144">
        <v>6334</v>
      </c>
      <c r="H144" s="34">
        <f t="shared" si="41"/>
        <v>6.9157305026952125</v>
      </c>
      <c r="I144">
        <v>-2033</v>
      </c>
      <c r="J144" s="34">
        <f t="shared" si="42"/>
        <v>-2.2197158370665249</v>
      </c>
      <c r="K144">
        <v>-5433</v>
      </c>
      <c r="L144" s="34">
        <f t="shared" si="43"/>
        <v>-5.9319803948757652</v>
      </c>
      <c r="M144">
        <v>-7466</v>
      </c>
      <c r="N144" s="34">
        <f t="shared" si="44"/>
        <v>-8.1516962319422905</v>
      </c>
      <c r="O144" s="17">
        <v>72.75</v>
      </c>
      <c r="P144" s="17">
        <v>68.22</v>
      </c>
      <c r="Q144" s="17">
        <v>77.459999999999994</v>
      </c>
      <c r="R144" s="17">
        <v>33.049999999999997</v>
      </c>
      <c r="S144" s="17">
        <v>39.799999999999997</v>
      </c>
      <c r="T144" s="17">
        <v>26.04</v>
      </c>
      <c r="U144" s="16">
        <v>3.2113999999999998</v>
      </c>
      <c r="V144" s="16">
        <v>3.2124000000000001</v>
      </c>
      <c r="W144" s="17">
        <f t="shared" si="48"/>
        <v>9.2399999999999949</v>
      </c>
      <c r="X144" s="17">
        <f t="shared" si="45"/>
        <v>1.5284178187403994</v>
      </c>
      <c r="Y144" s="17"/>
    </row>
    <row r="145" spans="1:25" x14ac:dyDescent="0.25">
      <c r="A145">
        <v>2023</v>
      </c>
      <c r="B145">
        <v>923108</v>
      </c>
      <c r="C145" s="16">
        <f t="shared" si="46"/>
        <v>0.78576101501457463</v>
      </c>
      <c r="D145" s="46" t="s">
        <v>250</v>
      </c>
      <c r="E145">
        <v>20937</v>
      </c>
      <c r="F145" s="20">
        <f t="shared" si="47"/>
        <v>22.680986406790971</v>
      </c>
      <c r="G145">
        <v>6288</v>
      </c>
      <c r="H145" s="34">
        <f t="shared" si="41"/>
        <v>6.8117706703874301</v>
      </c>
      <c r="I145">
        <v>-1964</v>
      </c>
      <c r="J145" s="34">
        <f t="shared" si="42"/>
        <v>-2.1275950376337329</v>
      </c>
      <c r="K145">
        <v>-5411</v>
      </c>
      <c r="L145" s="34">
        <f t="shared" si="43"/>
        <v>-5.861719322116155</v>
      </c>
      <c r="M145">
        <v>-7375</v>
      </c>
      <c r="N145" s="34">
        <f t="shared" si="44"/>
        <v>-7.9893143597498888</v>
      </c>
      <c r="O145" s="17">
        <v>73.260000000000005</v>
      </c>
      <c r="P145" s="17">
        <v>68.73</v>
      </c>
      <c r="Q145" s="17">
        <v>77.97</v>
      </c>
      <c r="R145" s="17">
        <v>31.33</v>
      </c>
      <c r="S145" s="17">
        <v>37.9</v>
      </c>
      <c r="T145" s="17">
        <v>24.49</v>
      </c>
      <c r="U145" s="16">
        <v>3.1604000000000001</v>
      </c>
      <c r="V145" s="16">
        <v>3.1608999999999998</v>
      </c>
      <c r="W145" s="17">
        <f t="shared" si="48"/>
        <v>9.2399999999999949</v>
      </c>
      <c r="X145" s="17">
        <f t="shared" si="45"/>
        <v>1.5475704369130259</v>
      </c>
      <c r="Y145" s="17"/>
    </row>
    <row r="146" spans="1:25" x14ac:dyDescent="0.25">
      <c r="A146">
        <v>2024</v>
      </c>
      <c r="B146">
        <v>930426</v>
      </c>
      <c r="C146" s="16">
        <f t="shared" si="46"/>
        <v>0.78963083753488206</v>
      </c>
      <c r="D146" s="46" t="s">
        <v>251</v>
      </c>
      <c r="E146">
        <v>20893</v>
      </c>
      <c r="F146" s="20">
        <f t="shared" si="47"/>
        <v>22.455305419238069</v>
      </c>
      <c r="G146">
        <v>6248</v>
      </c>
      <c r="H146" s="34">
        <f t="shared" si="41"/>
        <v>6.7152035734169084</v>
      </c>
      <c r="I146">
        <v>-1894</v>
      </c>
      <c r="J146" s="34">
        <f t="shared" si="42"/>
        <v>-2.0356266914295174</v>
      </c>
      <c r="K146">
        <v>-5388</v>
      </c>
      <c r="L146" s="34">
        <f t="shared" si="43"/>
        <v>-5.7908957832218784</v>
      </c>
      <c r="M146">
        <v>-7282</v>
      </c>
      <c r="N146" s="34">
        <f t="shared" si="44"/>
        <v>-7.8265224746513971</v>
      </c>
      <c r="O146" s="17">
        <v>73.75</v>
      </c>
      <c r="P146" s="17">
        <v>69.22</v>
      </c>
      <c r="Q146" s="17">
        <v>78.459999999999994</v>
      </c>
      <c r="R146" s="17">
        <v>29.76</v>
      </c>
      <c r="S146" s="17">
        <v>36.19</v>
      </c>
      <c r="T146" s="17">
        <v>23.07</v>
      </c>
      <c r="U146" s="16">
        <v>3.1095999999999999</v>
      </c>
      <c r="V146" s="16">
        <v>3.1101000000000001</v>
      </c>
      <c r="W146" s="17">
        <f t="shared" si="48"/>
        <v>9.2399999999999949</v>
      </c>
      <c r="X146" s="17">
        <f t="shared" si="45"/>
        <v>1.5687039445166882</v>
      </c>
      <c r="Y146" s="17"/>
    </row>
    <row r="147" spans="1:25" x14ac:dyDescent="0.25">
      <c r="A147">
        <v>2025</v>
      </c>
      <c r="B147">
        <v>937826</v>
      </c>
      <c r="C147" s="16">
        <f t="shared" si="46"/>
        <v>0.79218849487690357</v>
      </c>
      <c r="D147" s="46" t="s">
        <v>247</v>
      </c>
      <c r="E147">
        <v>20838</v>
      </c>
      <c r="F147" s="20">
        <f t="shared" si="47"/>
        <v>22.219473548398106</v>
      </c>
      <c r="G147">
        <v>6210</v>
      </c>
      <c r="H147" s="34">
        <f t="shared" si="41"/>
        <v>6.6216974150855279</v>
      </c>
      <c r="I147">
        <v>-1825</v>
      </c>
      <c r="J147" s="34">
        <f t="shared" si="42"/>
        <v>-1.9459899810839112</v>
      </c>
      <c r="K147">
        <v>-5366</v>
      </c>
      <c r="L147" s="34">
        <f t="shared" si="43"/>
        <v>-5.7217436923267213</v>
      </c>
      <c r="M147">
        <v>-7191</v>
      </c>
      <c r="N147" s="34">
        <f t="shared" si="44"/>
        <v>-7.6677336734106323</v>
      </c>
      <c r="O147" s="17">
        <v>74.22</v>
      </c>
      <c r="P147" s="17">
        <v>69.7</v>
      </c>
      <c r="Q147" s="17">
        <v>78.930000000000007</v>
      </c>
      <c r="R147" s="17">
        <v>28.2</v>
      </c>
      <c r="S147" s="17">
        <v>34.49</v>
      </c>
      <c r="T147" s="17">
        <v>21.66</v>
      </c>
      <c r="U147" s="16">
        <v>3.0583999999999998</v>
      </c>
      <c r="V147" s="16">
        <v>3.0592000000000001</v>
      </c>
      <c r="W147" s="17">
        <f t="shared" si="48"/>
        <v>9.230000000000004</v>
      </c>
      <c r="X147" s="17">
        <f t="shared" si="45"/>
        <v>1.5923361034164358</v>
      </c>
      <c r="Y147" s="17"/>
    </row>
    <row r="148" spans="1:25" x14ac:dyDescent="0.25">
      <c r="A148">
        <v>2026</v>
      </c>
      <c r="B148">
        <v>945293</v>
      </c>
      <c r="C148" s="16">
        <f t="shared" si="46"/>
        <v>0.793050161464949</v>
      </c>
      <c r="D148" s="46" t="s">
        <v>247</v>
      </c>
      <c r="E148">
        <v>20771</v>
      </c>
      <c r="F148" s="20">
        <f t="shared" si="47"/>
        <v>21.973081362075039</v>
      </c>
      <c r="G148">
        <v>6175</v>
      </c>
      <c r="H148" s="34">
        <f t="shared" si="41"/>
        <v>6.5323661552555663</v>
      </c>
      <c r="I148">
        <v>-1755</v>
      </c>
      <c r="J148" s="34">
        <f t="shared" si="42"/>
        <v>-1.8565672230726344</v>
      </c>
      <c r="K148">
        <v>-5343</v>
      </c>
      <c r="L148" s="34">
        <f t="shared" si="43"/>
        <v>-5.652215768021132</v>
      </c>
      <c r="M148">
        <v>-7098</v>
      </c>
      <c r="N148" s="34">
        <f t="shared" si="44"/>
        <v>-7.5087829910937662</v>
      </c>
      <c r="O148" s="17">
        <v>74.680000000000007</v>
      </c>
      <c r="P148" s="17">
        <v>70.17</v>
      </c>
      <c r="Q148" s="17">
        <v>79.37</v>
      </c>
      <c r="R148" s="17">
        <v>26.78</v>
      </c>
      <c r="S148" s="17">
        <v>32.89</v>
      </c>
      <c r="T148" s="17">
        <v>20.440000000000001</v>
      </c>
      <c r="U148" s="16">
        <v>3.0072999999999999</v>
      </c>
      <c r="V148" s="16">
        <v>3.0081000000000002</v>
      </c>
      <c r="W148" s="17">
        <f t="shared" si="48"/>
        <v>9.2000000000000028</v>
      </c>
      <c r="X148" s="17">
        <f t="shared" si="45"/>
        <v>1.6090998043052838</v>
      </c>
      <c r="Y148" s="17"/>
    </row>
    <row r="149" spans="1:25" x14ac:dyDescent="0.25">
      <c r="A149">
        <v>2027</v>
      </c>
      <c r="B149">
        <v>952810</v>
      </c>
      <c r="C149" s="16">
        <f t="shared" si="46"/>
        <v>0.7920581020720836</v>
      </c>
      <c r="D149" s="46" t="s">
        <v>251</v>
      </c>
      <c r="E149">
        <v>20686</v>
      </c>
      <c r="F149" s="20">
        <f t="shared" si="47"/>
        <v>21.710519411005343</v>
      </c>
      <c r="G149">
        <v>6144</v>
      </c>
      <c r="H149" s="34">
        <f t="shared" si="41"/>
        <v>6.4482950430830908</v>
      </c>
      <c r="I149">
        <v>-1686</v>
      </c>
      <c r="J149" s="34">
        <f t="shared" si="42"/>
        <v>-1.7695028389710434</v>
      </c>
      <c r="K149">
        <v>-5320</v>
      </c>
      <c r="L149" s="34">
        <f t="shared" si="43"/>
        <v>-5.5834846401696039</v>
      </c>
      <c r="M149">
        <v>-7006</v>
      </c>
      <c r="N149" s="34">
        <f t="shared" si="44"/>
        <v>-7.3529874791406478</v>
      </c>
      <c r="O149" s="17">
        <v>75.12</v>
      </c>
      <c r="P149" s="17">
        <v>70.62</v>
      </c>
      <c r="Q149" s="17">
        <v>79.81</v>
      </c>
      <c r="R149" s="17">
        <v>25.48</v>
      </c>
      <c r="S149" s="17">
        <v>31.39</v>
      </c>
      <c r="T149" s="17">
        <v>19.329999999999998</v>
      </c>
      <c r="U149" s="16">
        <v>2.9578000000000002</v>
      </c>
      <c r="V149" s="16">
        <v>2.9573</v>
      </c>
      <c r="W149" s="17">
        <f t="shared" si="48"/>
        <v>9.1899999999999977</v>
      </c>
      <c r="X149" s="17">
        <f t="shared" si="45"/>
        <v>1.6239006725297467</v>
      </c>
      <c r="Y149" s="17"/>
    </row>
    <row r="150" spans="1:25" x14ac:dyDescent="0.25">
      <c r="A150">
        <v>2028</v>
      </c>
      <c r="B150">
        <v>960407</v>
      </c>
      <c r="C150" s="16">
        <f t="shared" si="46"/>
        <v>0.79416395822277974</v>
      </c>
      <c r="D150" s="46" t="s">
        <v>252</v>
      </c>
      <c r="E150">
        <v>20696</v>
      </c>
      <c r="F150" s="20">
        <f t="shared" si="47"/>
        <v>21.549197371531026</v>
      </c>
      <c r="G150">
        <v>6125</v>
      </c>
      <c r="H150" s="34">
        <f t="shared" si="41"/>
        <v>6.3775045371389414</v>
      </c>
      <c r="I150">
        <v>-1616</v>
      </c>
      <c r="J150" s="34">
        <f t="shared" si="42"/>
        <v>-1.6826199725741273</v>
      </c>
      <c r="K150">
        <v>-5297</v>
      </c>
      <c r="L150" s="34">
        <f t="shared" si="43"/>
        <v>-5.5153700462408128</v>
      </c>
      <c r="M150">
        <v>-6913</v>
      </c>
      <c r="N150" s="34">
        <f t="shared" si="44"/>
        <v>-7.1979900188149397</v>
      </c>
      <c r="O150" s="17">
        <v>75.53</v>
      </c>
      <c r="P150" s="17">
        <v>71.05</v>
      </c>
      <c r="Q150" s="17">
        <v>80.19</v>
      </c>
      <c r="R150" s="17">
        <v>24.22</v>
      </c>
      <c r="S150" s="17">
        <v>29.93</v>
      </c>
      <c r="T150" s="17">
        <v>18.28</v>
      </c>
      <c r="U150" s="16">
        <v>2.9222000000000001</v>
      </c>
      <c r="V150" s="16">
        <v>2.9211999999999998</v>
      </c>
      <c r="W150" s="17">
        <f t="shared" si="48"/>
        <v>9.14</v>
      </c>
      <c r="X150" s="17">
        <f t="shared" si="45"/>
        <v>1.6373085339168489</v>
      </c>
      <c r="Y150" s="17"/>
    </row>
    <row r="151" spans="1:25" x14ac:dyDescent="0.25">
      <c r="A151">
        <v>2029</v>
      </c>
      <c r="B151">
        <v>968116</v>
      </c>
      <c r="C151" s="16">
        <f t="shared" si="46"/>
        <v>0.79947618574415924</v>
      </c>
      <c r="D151" s="46" t="s">
        <v>253</v>
      </c>
      <c r="E151">
        <v>20694</v>
      </c>
      <c r="F151" s="20">
        <f t="shared" si="47"/>
        <v>21.375537642183374</v>
      </c>
      <c r="G151">
        <v>6111</v>
      </c>
      <c r="H151" s="34">
        <f t="shared" si="41"/>
        <v>6.3122601010622699</v>
      </c>
      <c r="I151">
        <v>-1547</v>
      </c>
      <c r="J151" s="34">
        <f t="shared" si="42"/>
        <v>-1.5979490061108379</v>
      </c>
      <c r="K151">
        <v>-5275</v>
      </c>
      <c r="L151" s="34">
        <f t="shared" si="43"/>
        <v>-5.4487272186390889</v>
      </c>
      <c r="M151">
        <v>-6822</v>
      </c>
      <c r="N151" s="34">
        <f t="shared" si="44"/>
        <v>-7.0466762247499268</v>
      </c>
      <c r="O151" s="17">
        <v>75.930000000000007</v>
      </c>
      <c r="P151" s="17">
        <v>71.459999999999994</v>
      </c>
      <c r="Q151" s="17">
        <v>80.58</v>
      </c>
      <c r="R151" s="17">
        <v>23</v>
      </c>
      <c r="S151" s="17">
        <v>28.59</v>
      </c>
      <c r="T151" s="17">
        <v>17.190000000000001</v>
      </c>
      <c r="U151" s="16">
        <v>2.8866999999999998</v>
      </c>
      <c r="V151" s="16">
        <v>2.8854000000000002</v>
      </c>
      <c r="W151" s="17">
        <f t="shared" si="48"/>
        <v>9.1200000000000045</v>
      </c>
      <c r="X151" s="17">
        <f t="shared" si="45"/>
        <v>1.663176265270506</v>
      </c>
      <c r="Y151" s="17"/>
    </row>
    <row r="152" spans="1:25" x14ac:dyDescent="0.25">
      <c r="A152">
        <v>2030</v>
      </c>
      <c r="B152">
        <v>975917</v>
      </c>
      <c r="C152" s="16">
        <f t="shared" si="46"/>
        <v>0.80256270055809775</v>
      </c>
      <c r="D152" s="46" t="s">
        <v>206</v>
      </c>
      <c r="E152">
        <v>20674</v>
      </c>
      <c r="F152" s="20">
        <f t="shared" si="47"/>
        <v>21.184178572563038</v>
      </c>
      <c r="G152">
        <v>6103</v>
      </c>
      <c r="H152" s="34">
        <f t="shared" si="41"/>
        <v>6.2536055832616917</v>
      </c>
      <c r="I152">
        <v>-1477</v>
      </c>
      <c r="J152" s="34">
        <f t="shared" si="42"/>
        <v>-1.5134483772697882</v>
      </c>
      <c r="K152">
        <v>-5253</v>
      </c>
      <c r="L152" s="34">
        <f t="shared" si="43"/>
        <v>-5.3826298752865256</v>
      </c>
      <c r="M152">
        <v>-6730</v>
      </c>
      <c r="N152" s="34">
        <f t="shared" si="44"/>
        <v>-6.8960782525563138</v>
      </c>
      <c r="O152" s="17">
        <v>76.31</v>
      </c>
      <c r="P152" s="17">
        <v>71.86</v>
      </c>
      <c r="Q152" s="17">
        <v>80.94</v>
      </c>
      <c r="R152" s="17">
        <v>21.8</v>
      </c>
      <c r="S152" s="17">
        <v>27.28</v>
      </c>
      <c r="T152" s="17">
        <v>16.11</v>
      </c>
      <c r="U152" s="16">
        <v>2.8504</v>
      </c>
      <c r="V152" s="16">
        <v>2.8492000000000002</v>
      </c>
      <c r="W152" s="17">
        <f t="shared" si="48"/>
        <v>9.0799999999999983</v>
      </c>
      <c r="X152" s="17">
        <f t="shared" si="45"/>
        <v>1.6933581626319059</v>
      </c>
      <c r="Y152" s="17"/>
    </row>
    <row r="153" spans="1:25" x14ac:dyDescent="0.25">
      <c r="U153" s="16"/>
      <c r="V153" s="16"/>
    </row>
    <row r="154" spans="1:25" x14ac:dyDescent="0.25">
      <c r="A154" s="35" t="s">
        <v>282</v>
      </c>
      <c r="U154" s="16"/>
      <c r="V154" s="16"/>
    </row>
    <row r="155" spans="1:25" x14ac:dyDescent="0.25">
      <c r="A155" s="92" t="s">
        <v>276</v>
      </c>
      <c r="B155" s="88" t="s">
        <v>255</v>
      </c>
      <c r="C155" s="88" t="s">
        <v>256</v>
      </c>
      <c r="D155" s="95" t="s">
        <v>257</v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1" t="s">
        <v>265</v>
      </c>
      <c r="P155" s="91"/>
      <c r="Q155" s="91"/>
      <c r="R155" s="91" t="s">
        <v>269</v>
      </c>
      <c r="S155" s="91"/>
      <c r="T155" s="91"/>
      <c r="U155" s="88" t="s">
        <v>270</v>
      </c>
      <c r="V155" s="88" t="s">
        <v>270</v>
      </c>
      <c r="W155" s="88" t="s">
        <v>271</v>
      </c>
      <c r="X155" s="88" t="s">
        <v>272</v>
      </c>
    </row>
    <row r="156" spans="1:25" x14ac:dyDescent="0.25">
      <c r="A156" s="93"/>
      <c r="B156" s="88"/>
      <c r="C156" s="88"/>
      <c r="D156" s="89" t="s">
        <v>258</v>
      </c>
      <c r="E156" s="88" t="s">
        <v>261</v>
      </c>
      <c r="F156" s="88" t="s">
        <v>262</v>
      </c>
      <c r="G156" s="88" t="s">
        <v>263</v>
      </c>
      <c r="H156" s="88" t="s">
        <v>264</v>
      </c>
      <c r="I156" s="90" t="s">
        <v>273</v>
      </c>
      <c r="J156" s="90"/>
      <c r="K156" s="88" t="s">
        <v>274</v>
      </c>
      <c r="L156" s="88"/>
      <c r="M156" s="88" t="s">
        <v>275</v>
      </c>
      <c r="N156" s="88"/>
      <c r="O156" s="88" t="s">
        <v>266</v>
      </c>
      <c r="P156" s="88" t="s">
        <v>267</v>
      </c>
      <c r="Q156" s="88" t="s">
        <v>268</v>
      </c>
      <c r="R156" s="88" t="s">
        <v>266</v>
      </c>
      <c r="S156" s="88" t="s">
        <v>267</v>
      </c>
      <c r="T156" s="88" t="s">
        <v>268</v>
      </c>
      <c r="U156" s="88"/>
      <c r="V156" s="88"/>
      <c r="W156" s="88"/>
      <c r="X156" s="88"/>
    </row>
    <row r="157" spans="1:25" x14ac:dyDescent="0.25">
      <c r="A157" s="93"/>
      <c r="B157" s="88"/>
      <c r="C157" s="88"/>
      <c r="D157" s="89"/>
      <c r="E157" s="88"/>
      <c r="F157" s="88"/>
      <c r="G157" s="88"/>
      <c r="H157" s="88"/>
      <c r="I157" s="90"/>
      <c r="J157" s="90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</row>
    <row r="158" spans="1:25" x14ac:dyDescent="0.25">
      <c r="A158" s="94"/>
      <c r="B158" s="88"/>
      <c r="C158" s="88"/>
      <c r="D158" s="89"/>
      <c r="E158" s="88"/>
      <c r="F158" s="88"/>
      <c r="G158" s="88"/>
      <c r="H158" s="88"/>
      <c r="I158" s="44" t="s">
        <v>259</v>
      </c>
      <c r="J158" s="44" t="s">
        <v>260</v>
      </c>
      <c r="K158" s="44" t="s">
        <v>259</v>
      </c>
      <c r="L158" s="44" t="s">
        <v>260</v>
      </c>
      <c r="M158" s="44" t="s">
        <v>259</v>
      </c>
      <c r="N158" s="44" t="s">
        <v>260</v>
      </c>
      <c r="O158" s="88"/>
      <c r="P158" s="88"/>
      <c r="Q158" s="88"/>
      <c r="R158" s="88"/>
      <c r="S158" s="88"/>
      <c r="T158" s="88"/>
      <c r="U158" s="88"/>
      <c r="V158" s="88"/>
      <c r="W158" s="88"/>
      <c r="X158" s="88"/>
    </row>
    <row r="159" spans="1:25" x14ac:dyDescent="0.25">
      <c r="A159">
        <v>2012</v>
      </c>
      <c r="B159">
        <v>503608</v>
      </c>
      <c r="C159" s="16" t="e">
        <f>NA()</f>
        <v>#N/A</v>
      </c>
      <c r="D159" s="46">
        <v>1.9610000000000001</v>
      </c>
      <c r="E159">
        <v>12325</v>
      </c>
      <c r="F159" s="20">
        <f>+E159/B159*1000</f>
        <v>24.473399945989737</v>
      </c>
      <c r="G159">
        <v>3202</v>
      </c>
      <c r="H159" s="34">
        <f t="shared" ref="H159:H177" si="49">+G159/B159*1000</f>
        <v>6.3581198074693015</v>
      </c>
      <c r="I159">
        <v>-1183</v>
      </c>
      <c r="J159" s="34">
        <f t="shared" ref="J159:J177" si="50">+I159/B159*1000</f>
        <v>-2.3490492605359723</v>
      </c>
      <c r="K159">
        <v>1935</v>
      </c>
      <c r="L159" s="34">
        <f t="shared" ref="L159:L177" si="51">+K159/B159*1000</f>
        <v>3.8422741497355082</v>
      </c>
      <c r="M159">
        <v>752</v>
      </c>
      <c r="N159" s="34">
        <f t="shared" ref="N159:N177" si="52">+M159/B159*1000</f>
        <v>1.4932248891995361</v>
      </c>
      <c r="O159" s="17">
        <v>70.73</v>
      </c>
      <c r="P159" s="17">
        <v>67.8</v>
      </c>
      <c r="Q159" s="17">
        <v>73.78</v>
      </c>
      <c r="R159" s="17">
        <v>28.99</v>
      </c>
      <c r="S159" s="17">
        <v>31.39</v>
      </c>
      <c r="T159" s="17">
        <v>26.5</v>
      </c>
      <c r="U159" s="16">
        <v>2.9874000000000001</v>
      </c>
      <c r="V159" s="16">
        <v>2.9794</v>
      </c>
      <c r="W159" s="17">
        <f>Q159-P159</f>
        <v>5.980000000000004</v>
      </c>
      <c r="X159" s="17">
        <f t="shared" ref="X159:X177" si="53">S159/T159</f>
        <v>1.1845283018867925</v>
      </c>
      <c r="Y159" s="17"/>
    </row>
    <row r="160" spans="1:25" x14ac:dyDescent="0.25">
      <c r="A160">
        <v>2013</v>
      </c>
      <c r="B160">
        <v>513512</v>
      </c>
      <c r="C160" s="16">
        <f t="shared" ref="C160:C177" si="54">100*LN(B160/B159)</f>
        <v>1.9475210464060799</v>
      </c>
      <c r="D160" s="46">
        <v>1.9339999999999999</v>
      </c>
      <c r="E160">
        <v>12341</v>
      </c>
      <c r="F160" s="20">
        <f t="shared" ref="F160:F177" si="55">+E160/B160*1000</f>
        <v>24.032544516973314</v>
      </c>
      <c r="G160">
        <v>3208</v>
      </c>
      <c r="H160" s="34">
        <f t="shared" si="49"/>
        <v>6.2471763074670115</v>
      </c>
      <c r="I160">
        <v>-1128</v>
      </c>
      <c r="J160" s="34">
        <f t="shared" si="50"/>
        <v>-2.1966380532489986</v>
      </c>
      <c r="K160">
        <v>1926</v>
      </c>
      <c r="L160" s="34">
        <f t="shared" si="51"/>
        <v>3.7506426334730252</v>
      </c>
      <c r="M160">
        <v>798</v>
      </c>
      <c r="N160" s="34">
        <f t="shared" si="52"/>
        <v>1.5540045802240259</v>
      </c>
      <c r="O160" s="17">
        <v>71.27</v>
      </c>
      <c r="P160" s="17">
        <v>68.239999999999995</v>
      </c>
      <c r="Q160" s="17">
        <v>74.430000000000007</v>
      </c>
      <c r="R160" s="17">
        <v>27.52</v>
      </c>
      <c r="S160" s="17">
        <v>30.17</v>
      </c>
      <c r="T160" s="17">
        <v>24.76</v>
      </c>
      <c r="U160" s="16">
        <v>2.9443999999999999</v>
      </c>
      <c r="V160" s="16">
        <v>2.9359999999999999</v>
      </c>
      <c r="W160" s="17">
        <f t="shared" ref="W160:W177" si="56">Q160-P160</f>
        <v>6.1900000000000119</v>
      </c>
      <c r="X160" s="17">
        <f t="shared" si="53"/>
        <v>1.2184975767366721</v>
      </c>
      <c r="Y160" s="17"/>
    </row>
    <row r="161" spans="1:25" x14ac:dyDescent="0.25">
      <c r="A161">
        <v>2014</v>
      </c>
      <c r="B161">
        <v>523459</v>
      </c>
      <c r="C161" s="16">
        <f t="shared" si="54"/>
        <v>1.9185310105223718</v>
      </c>
      <c r="D161" s="46">
        <v>1.903</v>
      </c>
      <c r="E161">
        <v>12338</v>
      </c>
      <c r="F161" s="20">
        <f t="shared" si="55"/>
        <v>23.570136343056479</v>
      </c>
      <c r="G161">
        <v>3219</v>
      </c>
      <c r="H161" s="34">
        <f t="shared" si="49"/>
        <v>6.1494787557382722</v>
      </c>
      <c r="I161">
        <v>-1075</v>
      </c>
      <c r="J161" s="34">
        <f t="shared" si="50"/>
        <v>-2.0536469904997334</v>
      </c>
      <c r="K161">
        <v>1920</v>
      </c>
      <c r="L161" s="34">
        <f t="shared" si="51"/>
        <v>3.6679090434971986</v>
      </c>
      <c r="M161">
        <v>845</v>
      </c>
      <c r="N161" s="34">
        <f t="shared" si="52"/>
        <v>1.6142620529974649</v>
      </c>
      <c r="O161" s="17">
        <v>71.78</v>
      </c>
      <c r="P161" s="17">
        <v>68.650000000000006</v>
      </c>
      <c r="Q161" s="17">
        <v>75.03</v>
      </c>
      <c r="R161" s="17">
        <v>26.28</v>
      </c>
      <c r="S161" s="17">
        <v>28.88</v>
      </c>
      <c r="T161" s="17">
        <v>23.59</v>
      </c>
      <c r="U161" s="16">
        <v>2.9014000000000002</v>
      </c>
      <c r="V161" s="16">
        <v>2.8932000000000002</v>
      </c>
      <c r="W161" s="17">
        <f t="shared" si="56"/>
        <v>6.3799999999999955</v>
      </c>
      <c r="X161" s="17">
        <f t="shared" si="53"/>
        <v>1.2242475625264941</v>
      </c>
      <c r="Y161" s="17"/>
    </row>
    <row r="162" spans="1:25" x14ac:dyDescent="0.25">
      <c r="A162">
        <v>2015</v>
      </c>
      <c r="B162">
        <v>533429</v>
      </c>
      <c r="C162" s="16">
        <f t="shared" si="54"/>
        <v>1.886727023717899</v>
      </c>
      <c r="D162" s="46">
        <v>1.87</v>
      </c>
      <c r="E162">
        <v>12316</v>
      </c>
      <c r="F162" s="20">
        <f t="shared" si="55"/>
        <v>23.088358525689454</v>
      </c>
      <c r="G162">
        <v>3230</v>
      </c>
      <c r="H162" s="34">
        <f t="shared" si="49"/>
        <v>6.0551638549835127</v>
      </c>
      <c r="I162">
        <v>-1020</v>
      </c>
      <c r="J162" s="34">
        <f t="shared" si="50"/>
        <v>-1.9121570068368987</v>
      </c>
      <c r="K162">
        <v>1911</v>
      </c>
      <c r="L162" s="34">
        <f t="shared" si="51"/>
        <v>3.582482392220895</v>
      </c>
      <c r="M162">
        <v>891</v>
      </c>
      <c r="N162" s="34">
        <f t="shared" si="52"/>
        <v>1.6703253853839968</v>
      </c>
      <c r="O162" s="17">
        <v>72.27</v>
      </c>
      <c r="P162" s="17">
        <v>69.040000000000006</v>
      </c>
      <c r="Q162" s="17">
        <v>75.62</v>
      </c>
      <c r="R162" s="17">
        <v>25.1</v>
      </c>
      <c r="S162" s="17">
        <v>28.11</v>
      </c>
      <c r="T162" s="17">
        <v>21.97</v>
      </c>
      <c r="U162" s="16">
        <v>2.8576000000000001</v>
      </c>
      <c r="V162" s="16">
        <v>2.85</v>
      </c>
      <c r="W162" s="17">
        <f t="shared" si="56"/>
        <v>6.5799999999999983</v>
      </c>
      <c r="X162" s="17">
        <f t="shared" si="53"/>
        <v>1.2794720072826582</v>
      </c>
      <c r="Y162" s="17"/>
    </row>
    <row r="163" spans="1:25" x14ac:dyDescent="0.25">
      <c r="A163">
        <v>2016</v>
      </c>
      <c r="B163">
        <v>543405</v>
      </c>
      <c r="C163" s="16">
        <f t="shared" si="54"/>
        <v>1.852891980091496</v>
      </c>
      <c r="D163" s="46">
        <v>1.8360000000000001</v>
      </c>
      <c r="E163">
        <v>12279</v>
      </c>
      <c r="F163" s="20">
        <f t="shared" si="55"/>
        <v>22.596405995528198</v>
      </c>
      <c r="G163">
        <v>3242</v>
      </c>
      <c r="H163" s="34">
        <f t="shared" si="49"/>
        <v>5.9660842281539548</v>
      </c>
      <c r="I163">
        <v>-965</v>
      </c>
      <c r="J163" s="34">
        <f t="shared" si="50"/>
        <v>-1.7758393831488486</v>
      </c>
      <c r="K163">
        <v>1905</v>
      </c>
      <c r="L163" s="34">
        <f t="shared" si="51"/>
        <v>3.5056725646617162</v>
      </c>
      <c r="M163">
        <v>940</v>
      </c>
      <c r="N163" s="34">
        <f t="shared" si="52"/>
        <v>1.729833181512868</v>
      </c>
      <c r="O163" s="17">
        <v>72.75</v>
      </c>
      <c r="P163" s="17">
        <v>69.45</v>
      </c>
      <c r="Q163" s="17">
        <v>76.180000000000007</v>
      </c>
      <c r="R163" s="17">
        <v>23.86</v>
      </c>
      <c r="S163" s="17">
        <v>26.75</v>
      </c>
      <c r="T163" s="17">
        <v>20.86</v>
      </c>
      <c r="U163" s="16">
        <v>2.8138000000000001</v>
      </c>
      <c r="V163" s="16">
        <v>2.8071999999999999</v>
      </c>
      <c r="W163" s="17">
        <f t="shared" si="56"/>
        <v>6.730000000000004</v>
      </c>
      <c r="X163" s="17">
        <f t="shared" si="53"/>
        <v>1.2823585810162992</v>
      </c>
      <c r="Y163" s="17"/>
    </row>
    <row r="164" spans="1:25" x14ac:dyDescent="0.25">
      <c r="A164">
        <v>2017</v>
      </c>
      <c r="B164">
        <v>553373</v>
      </c>
      <c r="C164" s="16">
        <f t="shared" si="54"/>
        <v>1.8177378585188992</v>
      </c>
      <c r="D164" s="46">
        <v>1.7989999999999999</v>
      </c>
      <c r="E164">
        <v>12229</v>
      </c>
      <c r="F164" s="20">
        <f t="shared" si="55"/>
        <v>22.09901820291196</v>
      </c>
      <c r="G164">
        <v>3256</v>
      </c>
      <c r="H164" s="34">
        <f t="shared" si="49"/>
        <v>5.8839155506322136</v>
      </c>
      <c r="I164">
        <v>-912</v>
      </c>
      <c r="J164" s="34">
        <f t="shared" si="50"/>
        <v>-1.6480746259756078</v>
      </c>
      <c r="K164">
        <v>1896</v>
      </c>
      <c r="L164" s="34">
        <f t="shared" si="51"/>
        <v>3.4262604066335003</v>
      </c>
      <c r="M164">
        <v>984</v>
      </c>
      <c r="N164" s="34">
        <f t="shared" si="52"/>
        <v>1.7781857806578925</v>
      </c>
      <c r="O164" s="17">
        <v>73.22</v>
      </c>
      <c r="P164" s="17">
        <v>69.84</v>
      </c>
      <c r="Q164" s="17">
        <v>76.73</v>
      </c>
      <c r="R164" s="17">
        <v>22.88</v>
      </c>
      <c r="S164" s="17">
        <v>25.88</v>
      </c>
      <c r="T164" s="17">
        <v>19.77</v>
      </c>
      <c r="U164" s="16">
        <v>2.7704</v>
      </c>
      <c r="V164" s="16">
        <v>2.7645</v>
      </c>
      <c r="W164" s="17">
        <f t="shared" si="56"/>
        <v>6.8900000000000006</v>
      </c>
      <c r="X164" s="17">
        <f t="shared" si="53"/>
        <v>1.3090541224076884</v>
      </c>
      <c r="Y164" s="17"/>
    </row>
    <row r="165" spans="1:25" x14ac:dyDescent="0.25">
      <c r="A165">
        <v>2018</v>
      </c>
      <c r="B165">
        <v>563342</v>
      </c>
      <c r="C165" s="16">
        <f t="shared" si="54"/>
        <v>1.7854626885957021</v>
      </c>
      <c r="D165" s="46">
        <v>1.772</v>
      </c>
      <c r="E165">
        <v>12214</v>
      </c>
      <c r="F165" s="20">
        <f t="shared" si="55"/>
        <v>21.681323245914559</v>
      </c>
      <c r="G165">
        <v>3264</v>
      </c>
      <c r="H165" s="34">
        <f t="shared" si="49"/>
        <v>5.7939937018720418</v>
      </c>
      <c r="I165">
        <v>-857</v>
      </c>
      <c r="J165" s="34">
        <f t="shared" si="50"/>
        <v>-1.5212783708653004</v>
      </c>
      <c r="K165">
        <v>1888</v>
      </c>
      <c r="L165" s="34">
        <f t="shared" si="51"/>
        <v>3.3514277295142203</v>
      </c>
      <c r="M165">
        <v>1031</v>
      </c>
      <c r="N165" s="34">
        <f t="shared" si="52"/>
        <v>1.8301493586489201</v>
      </c>
      <c r="O165" s="17">
        <v>73.7</v>
      </c>
      <c r="P165" s="17">
        <v>70.27</v>
      </c>
      <c r="Q165" s="17">
        <v>77.27</v>
      </c>
      <c r="R165" s="17">
        <v>21.8</v>
      </c>
      <c r="S165" s="17">
        <v>24.83</v>
      </c>
      <c r="T165" s="17">
        <v>18.66</v>
      </c>
      <c r="U165" s="16">
        <v>2.7370999999999999</v>
      </c>
      <c r="V165" s="16">
        <v>2.7319</v>
      </c>
      <c r="W165" s="17">
        <f t="shared" si="56"/>
        <v>7</v>
      </c>
      <c r="X165" s="17">
        <f t="shared" si="53"/>
        <v>1.3306538049303323</v>
      </c>
      <c r="Y165" s="17"/>
    </row>
    <row r="166" spans="1:25" x14ac:dyDescent="0.25">
      <c r="A166">
        <v>2019</v>
      </c>
      <c r="B166">
        <v>573331</v>
      </c>
      <c r="C166" s="16">
        <f t="shared" si="54"/>
        <v>1.7576307617613554</v>
      </c>
      <c r="D166" s="46">
        <v>1.7430000000000001</v>
      </c>
      <c r="E166">
        <v>12192</v>
      </c>
      <c r="F166" s="20">
        <f t="shared" si="55"/>
        <v>21.265202823499862</v>
      </c>
      <c r="G166">
        <v>3274</v>
      </c>
      <c r="H166" s="34">
        <f t="shared" si="49"/>
        <v>5.7104883566386606</v>
      </c>
      <c r="I166">
        <v>-804</v>
      </c>
      <c r="J166" s="34">
        <f t="shared" si="50"/>
        <v>-1.4023312885575696</v>
      </c>
      <c r="K166">
        <v>1881</v>
      </c>
      <c r="L166" s="34">
        <f t="shared" si="51"/>
        <v>3.2808273056925228</v>
      </c>
      <c r="M166">
        <v>1077</v>
      </c>
      <c r="N166" s="34">
        <f t="shared" si="52"/>
        <v>1.8784960171349536</v>
      </c>
      <c r="O166" s="17">
        <v>74.180000000000007</v>
      </c>
      <c r="P166" s="17">
        <v>70.709999999999994</v>
      </c>
      <c r="Q166" s="17">
        <v>77.8</v>
      </c>
      <c r="R166" s="17">
        <v>20.53</v>
      </c>
      <c r="S166" s="17">
        <v>23.43</v>
      </c>
      <c r="T166" s="17">
        <v>17.52</v>
      </c>
      <c r="U166" s="16">
        <v>2.7035999999999998</v>
      </c>
      <c r="V166" s="16">
        <v>2.6993999999999998</v>
      </c>
      <c r="W166" s="17">
        <f t="shared" si="56"/>
        <v>7.0900000000000034</v>
      </c>
      <c r="X166" s="17">
        <f t="shared" si="53"/>
        <v>1.3373287671232876</v>
      </c>
      <c r="Y166" s="17"/>
    </row>
    <row r="167" spans="1:25" x14ac:dyDescent="0.25">
      <c r="A167">
        <v>2020</v>
      </c>
      <c r="B167">
        <v>583330</v>
      </c>
      <c r="C167" s="16">
        <f t="shared" si="54"/>
        <v>1.7289852583743621</v>
      </c>
      <c r="D167" s="46">
        <v>1.7150000000000001</v>
      </c>
      <c r="E167">
        <v>12166</v>
      </c>
      <c r="F167" s="20">
        <f t="shared" si="55"/>
        <v>20.856119177823874</v>
      </c>
      <c r="G167">
        <v>3286</v>
      </c>
      <c r="H167" s="34">
        <f t="shared" si="49"/>
        <v>5.6331750467145527</v>
      </c>
      <c r="I167">
        <v>-749</v>
      </c>
      <c r="J167" s="34">
        <f t="shared" si="50"/>
        <v>-1.284007337184784</v>
      </c>
      <c r="K167">
        <v>1872</v>
      </c>
      <c r="L167" s="34">
        <f t="shared" si="51"/>
        <v>3.2091611952068297</v>
      </c>
      <c r="M167">
        <v>1123</v>
      </c>
      <c r="N167" s="34">
        <f t="shared" si="52"/>
        <v>1.9251538580220457</v>
      </c>
      <c r="O167" s="17">
        <v>74.650000000000006</v>
      </c>
      <c r="P167" s="17">
        <v>71.13</v>
      </c>
      <c r="Q167" s="17">
        <v>78.319999999999993</v>
      </c>
      <c r="R167" s="17">
        <v>19.43</v>
      </c>
      <c r="S167" s="17">
        <v>22.51</v>
      </c>
      <c r="T167" s="17">
        <v>16.22</v>
      </c>
      <c r="U167" s="16">
        <v>2.6703000000000001</v>
      </c>
      <c r="V167" s="16">
        <v>2.6671999999999998</v>
      </c>
      <c r="W167" s="17">
        <f t="shared" si="56"/>
        <v>7.1899999999999977</v>
      </c>
      <c r="X167" s="17">
        <f t="shared" si="53"/>
        <v>1.3877928483353885</v>
      </c>
      <c r="Y167" s="17"/>
    </row>
    <row r="168" spans="1:25" x14ac:dyDescent="0.25">
      <c r="A168">
        <v>2021</v>
      </c>
      <c r="B168">
        <v>593318</v>
      </c>
      <c r="C168" s="16">
        <f t="shared" si="54"/>
        <v>1.6977447640054604</v>
      </c>
      <c r="D168" s="46">
        <v>1.681</v>
      </c>
      <c r="E168">
        <v>12136</v>
      </c>
      <c r="F168" s="20">
        <f t="shared" si="55"/>
        <v>20.454461182704723</v>
      </c>
      <c r="G168">
        <v>3302</v>
      </c>
      <c r="H168" s="34">
        <f t="shared" si="49"/>
        <v>5.5653123620048612</v>
      </c>
      <c r="I168">
        <v>-725</v>
      </c>
      <c r="J168" s="34">
        <f t="shared" si="50"/>
        <v>-1.2219416906279601</v>
      </c>
      <c r="K168">
        <v>1865</v>
      </c>
      <c r="L168" s="34">
        <f t="shared" si="51"/>
        <v>3.1433396593395111</v>
      </c>
      <c r="M168">
        <v>1140</v>
      </c>
      <c r="N168" s="34">
        <f t="shared" si="52"/>
        <v>1.921397968711551</v>
      </c>
      <c r="O168" s="17">
        <v>75.09</v>
      </c>
      <c r="P168" s="17">
        <v>71.53</v>
      </c>
      <c r="Q168" s="17">
        <v>78.8</v>
      </c>
      <c r="R168" s="17">
        <v>18.48</v>
      </c>
      <c r="S168" s="17">
        <v>21.43</v>
      </c>
      <c r="T168" s="17">
        <v>15.42</v>
      </c>
      <c r="U168" s="16">
        <v>2.6372</v>
      </c>
      <c r="V168" s="16">
        <v>2.6349</v>
      </c>
      <c r="W168" s="17">
        <f t="shared" si="56"/>
        <v>7.269999999999996</v>
      </c>
      <c r="X168" s="17">
        <f t="shared" si="53"/>
        <v>1.3897535667963683</v>
      </c>
      <c r="Y168" s="17"/>
    </row>
    <row r="169" spans="1:25" x14ac:dyDescent="0.25">
      <c r="A169">
        <v>2022</v>
      </c>
      <c r="B169">
        <v>603273</v>
      </c>
      <c r="C169" s="16">
        <f t="shared" si="54"/>
        <v>1.6639319003964723</v>
      </c>
      <c r="D169" s="46">
        <v>1.6479999999999999</v>
      </c>
      <c r="E169">
        <v>12102</v>
      </c>
      <c r="F169" s="20">
        <f t="shared" si="55"/>
        <v>20.060569592870888</v>
      </c>
      <c r="G169">
        <v>3319</v>
      </c>
      <c r="H169" s="34">
        <f t="shared" si="49"/>
        <v>5.5016551378894798</v>
      </c>
      <c r="I169">
        <v>-701</v>
      </c>
      <c r="J169" s="34">
        <f t="shared" si="50"/>
        <v>-1.1619946525039244</v>
      </c>
      <c r="K169">
        <v>1857</v>
      </c>
      <c r="L169" s="34">
        <f t="shared" si="51"/>
        <v>3.0782083733235202</v>
      </c>
      <c r="M169">
        <v>1156</v>
      </c>
      <c r="N169" s="34">
        <f t="shared" si="52"/>
        <v>1.9162137208195957</v>
      </c>
      <c r="O169" s="17">
        <v>75.53</v>
      </c>
      <c r="P169" s="17">
        <v>71.930000000000007</v>
      </c>
      <c r="Q169" s="17">
        <v>79.28</v>
      </c>
      <c r="R169" s="17">
        <v>17.54</v>
      </c>
      <c r="S169" s="17">
        <v>20.52</v>
      </c>
      <c r="T169" s="17">
        <v>14.45</v>
      </c>
      <c r="U169" s="16">
        <v>2.6042000000000001</v>
      </c>
      <c r="V169" s="16">
        <v>2.6023999999999998</v>
      </c>
      <c r="W169" s="17">
        <f t="shared" si="56"/>
        <v>7.3499999999999943</v>
      </c>
      <c r="X169" s="17">
        <f t="shared" si="53"/>
        <v>1.4200692041522491</v>
      </c>
      <c r="Y169" s="17"/>
    </row>
    <row r="170" spans="1:25" x14ac:dyDescent="0.25">
      <c r="A170">
        <v>2023</v>
      </c>
      <c r="B170">
        <v>613207</v>
      </c>
      <c r="C170" s="16">
        <f t="shared" si="54"/>
        <v>1.6332731866188266</v>
      </c>
      <c r="D170" s="46">
        <v>1.62</v>
      </c>
      <c r="E170">
        <v>12107</v>
      </c>
      <c r="F170" s="20">
        <f t="shared" si="55"/>
        <v>19.743740694414775</v>
      </c>
      <c r="G170">
        <v>3348</v>
      </c>
      <c r="H170" s="34">
        <f t="shared" si="49"/>
        <v>5.4598202564549974</v>
      </c>
      <c r="I170">
        <v>-677</v>
      </c>
      <c r="J170" s="34">
        <f t="shared" si="50"/>
        <v>-1.1040317543667961</v>
      </c>
      <c r="K170">
        <v>1849</v>
      </c>
      <c r="L170" s="34">
        <f t="shared" si="51"/>
        <v>3.0152949982632293</v>
      </c>
      <c r="M170">
        <v>1172</v>
      </c>
      <c r="N170" s="34">
        <f t="shared" si="52"/>
        <v>1.911263243896433</v>
      </c>
      <c r="O170" s="17">
        <v>75.900000000000006</v>
      </c>
      <c r="P170" s="17">
        <v>72.290000000000006</v>
      </c>
      <c r="Q170" s="17">
        <v>79.66</v>
      </c>
      <c r="R170" s="17">
        <v>16.739999999999998</v>
      </c>
      <c r="S170" s="17">
        <v>19.579999999999998</v>
      </c>
      <c r="T170" s="17">
        <v>13.79</v>
      </c>
      <c r="U170" s="16">
        <v>2.5796999999999999</v>
      </c>
      <c r="V170" s="16">
        <v>2.5785</v>
      </c>
      <c r="W170" s="17">
        <f t="shared" si="56"/>
        <v>7.3699999999999903</v>
      </c>
      <c r="X170" s="17">
        <f t="shared" si="53"/>
        <v>1.4198694706308919</v>
      </c>
      <c r="Y170" s="17"/>
    </row>
    <row r="171" spans="1:25" x14ac:dyDescent="0.25">
      <c r="A171">
        <v>2024</v>
      </c>
      <c r="B171">
        <v>623133</v>
      </c>
      <c r="C171" s="16">
        <f t="shared" si="54"/>
        <v>1.6057416691619733</v>
      </c>
      <c r="D171" s="46">
        <v>1.5920000000000001</v>
      </c>
      <c r="E171">
        <v>12112</v>
      </c>
      <c r="F171" s="20">
        <f t="shared" si="55"/>
        <v>19.437262992009732</v>
      </c>
      <c r="G171">
        <v>3379</v>
      </c>
      <c r="H171" s="34">
        <f t="shared" si="49"/>
        <v>5.4225983858983557</v>
      </c>
      <c r="I171">
        <v>-653</v>
      </c>
      <c r="J171" s="34">
        <f t="shared" si="50"/>
        <v>-1.0479303776240385</v>
      </c>
      <c r="K171">
        <v>1842</v>
      </c>
      <c r="L171" s="34">
        <f t="shared" si="51"/>
        <v>2.9560302535734748</v>
      </c>
      <c r="M171">
        <v>1189</v>
      </c>
      <c r="N171" s="34">
        <f t="shared" si="52"/>
        <v>1.9080998759494361</v>
      </c>
      <c r="O171" s="17">
        <v>76.27</v>
      </c>
      <c r="P171" s="17">
        <v>72.650000000000006</v>
      </c>
      <c r="Q171" s="17">
        <v>80.040000000000006</v>
      </c>
      <c r="R171" s="17">
        <v>15.99</v>
      </c>
      <c r="S171" s="17">
        <v>18.920000000000002</v>
      </c>
      <c r="T171" s="17">
        <v>12.95</v>
      </c>
      <c r="U171" s="16">
        <v>2.5548000000000002</v>
      </c>
      <c r="V171" s="16">
        <v>2.5541999999999998</v>
      </c>
      <c r="W171" s="17">
        <f t="shared" si="56"/>
        <v>7.3900000000000006</v>
      </c>
      <c r="X171" s="17">
        <f t="shared" si="53"/>
        <v>1.4610038610038611</v>
      </c>
      <c r="Y171" s="17"/>
    </row>
    <row r="172" spans="1:25" x14ac:dyDescent="0.25">
      <c r="A172">
        <v>2025</v>
      </c>
      <c r="B172">
        <v>633050</v>
      </c>
      <c r="C172" s="16">
        <f t="shared" si="54"/>
        <v>1.5789428817025923</v>
      </c>
      <c r="D172" s="46">
        <v>1.5660000000000001</v>
      </c>
      <c r="E172">
        <v>12121</v>
      </c>
      <c r="F172" s="20">
        <f t="shared" si="55"/>
        <v>19.146986809888634</v>
      </c>
      <c r="G172">
        <v>3413</v>
      </c>
      <c r="H172" s="34">
        <f t="shared" si="49"/>
        <v>5.3913592923149833</v>
      </c>
      <c r="I172">
        <v>-629</v>
      </c>
      <c r="J172" s="34">
        <f t="shared" si="50"/>
        <v>-0.99360240107416464</v>
      </c>
      <c r="K172">
        <v>1833</v>
      </c>
      <c r="L172" s="34">
        <f t="shared" si="51"/>
        <v>2.8955058842113579</v>
      </c>
      <c r="M172">
        <v>1204</v>
      </c>
      <c r="N172" s="34">
        <f t="shared" si="52"/>
        <v>1.901903483137193</v>
      </c>
      <c r="O172" s="17">
        <v>76.63</v>
      </c>
      <c r="P172" s="17">
        <v>73</v>
      </c>
      <c r="Q172" s="17">
        <v>80.39</v>
      </c>
      <c r="R172" s="17">
        <v>15.4</v>
      </c>
      <c r="S172" s="17">
        <v>18.100000000000001</v>
      </c>
      <c r="T172" s="17">
        <v>12.6</v>
      </c>
      <c r="U172" s="16">
        <v>2.5299999999999998</v>
      </c>
      <c r="V172" s="16">
        <v>2.5301999999999998</v>
      </c>
      <c r="W172" s="17">
        <f t="shared" si="56"/>
        <v>7.3900000000000006</v>
      </c>
      <c r="X172" s="17">
        <f t="shared" si="53"/>
        <v>1.4365079365079367</v>
      </c>
      <c r="Y172" s="17"/>
    </row>
    <row r="173" spans="1:25" x14ac:dyDescent="0.25">
      <c r="A173">
        <v>2026</v>
      </c>
      <c r="B173">
        <v>642960</v>
      </c>
      <c r="C173" s="16">
        <f t="shared" si="54"/>
        <v>1.5533105938200895</v>
      </c>
      <c r="D173" s="46">
        <v>1.5409999999999999</v>
      </c>
      <c r="E173">
        <v>12134</v>
      </c>
      <c r="F173" s="20">
        <f t="shared" si="55"/>
        <v>18.872091576458878</v>
      </c>
      <c r="G173">
        <v>3447</v>
      </c>
      <c r="H173" s="34">
        <f t="shared" si="49"/>
        <v>5.3611422172452414</v>
      </c>
      <c r="I173">
        <v>-605</v>
      </c>
      <c r="J173" s="34">
        <f t="shared" si="50"/>
        <v>-0.94096055742192364</v>
      </c>
      <c r="K173">
        <v>1826</v>
      </c>
      <c r="L173" s="34">
        <f t="shared" si="51"/>
        <v>2.8399900460370784</v>
      </c>
      <c r="M173">
        <v>1221</v>
      </c>
      <c r="N173" s="34">
        <f t="shared" si="52"/>
        <v>1.8990294886151549</v>
      </c>
      <c r="O173" s="17">
        <v>76.989999999999995</v>
      </c>
      <c r="P173" s="17">
        <v>73.349999999999994</v>
      </c>
      <c r="Q173" s="17">
        <v>80.760000000000005</v>
      </c>
      <c r="R173" s="17">
        <v>14.49</v>
      </c>
      <c r="S173" s="17">
        <v>17.12</v>
      </c>
      <c r="T173" s="17">
        <v>11.75</v>
      </c>
      <c r="U173" s="16">
        <v>2.5049999999999999</v>
      </c>
      <c r="V173" s="16">
        <v>2.5057999999999998</v>
      </c>
      <c r="W173" s="17">
        <f t="shared" si="56"/>
        <v>7.4100000000000108</v>
      </c>
      <c r="X173" s="17">
        <f t="shared" si="53"/>
        <v>1.4570212765957449</v>
      </c>
      <c r="Y173" s="17"/>
    </row>
    <row r="174" spans="1:25" x14ac:dyDescent="0.25">
      <c r="A174">
        <v>2027</v>
      </c>
      <c r="B174">
        <v>652868</v>
      </c>
      <c r="C174" s="16">
        <f t="shared" si="54"/>
        <v>1.5292450987130444</v>
      </c>
      <c r="D174" s="46">
        <v>1.5169999999999999</v>
      </c>
      <c r="E174">
        <v>12155</v>
      </c>
      <c r="F174" s="20">
        <f t="shared" si="55"/>
        <v>18.617852307051351</v>
      </c>
      <c r="G174">
        <v>3486</v>
      </c>
      <c r="H174" s="34">
        <f t="shared" si="49"/>
        <v>5.3395173296899223</v>
      </c>
      <c r="I174">
        <v>-581</v>
      </c>
      <c r="J174" s="34">
        <f t="shared" si="50"/>
        <v>-0.88991955494832031</v>
      </c>
      <c r="K174">
        <v>1818</v>
      </c>
      <c r="L174" s="34">
        <f t="shared" si="51"/>
        <v>2.7846364042961209</v>
      </c>
      <c r="M174">
        <v>1237</v>
      </c>
      <c r="N174" s="34">
        <f t="shared" si="52"/>
        <v>1.8947168493478006</v>
      </c>
      <c r="O174" s="17">
        <v>77.319999999999993</v>
      </c>
      <c r="P174" s="17">
        <v>73.69</v>
      </c>
      <c r="Q174" s="17">
        <v>81.099999999999994</v>
      </c>
      <c r="R174" s="17">
        <v>13.89</v>
      </c>
      <c r="S174" s="17">
        <v>16.45</v>
      </c>
      <c r="T174" s="17">
        <v>11.23</v>
      </c>
      <c r="U174" s="16">
        <v>2.4802</v>
      </c>
      <c r="V174" s="16">
        <v>2.4813999999999998</v>
      </c>
      <c r="W174" s="17">
        <f t="shared" si="56"/>
        <v>7.4099999999999966</v>
      </c>
      <c r="X174" s="17">
        <f t="shared" si="53"/>
        <v>1.4648263579697238</v>
      </c>
      <c r="Y174" s="17"/>
    </row>
    <row r="175" spans="1:25" x14ac:dyDescent="0.25">
      <c r="A175">
        <v>2028</v>
      </c>
      <c r="B175">
        <v>662785</v>
      </c>
      <c r="C175" s="16">
        <f t="shared" si="54"/>
        <v>1.5075689143407982</v>
      </c>
      <c r="D175" s="46">
        <v>1.4970000000000001</v>
      </c>
      <c r="E175">
        <v>12204</v>
      </c>
      <c r="F175" s="20">
        <f t="shared" si="55"/>
        <v>18.413210920585108</v>
      </c>
      <c r="G175">
        <v>3532</v>
      </c>
      <c r="H175" s="34">
        <f t="shared" si="49"/>
        <v>5.3290282670851026</v>
      </c>
      <c r="I175">
        <v>-557</v>
      </c>
      <c r="J175" s="34">
        <f t="shared" si="50"/>
        <v>-0.8403931893449611</v>
      </c>
      <c r="K175">
        <v>1810</v>
      </c>
      <c r="L175" s="34">
        <f t="shared" si="51"/>
        <v>2.7309006691461031</v>
      </c>
      <c r="M175">
        <v>1253</v>
      </c>
      <c r="N175" s="34">
        <f t="shared" si="52"/>
        <v>1.8905074798011423</v>
      </c>
      <c r="O175" s="17">
        <v>77.63</v>
      </c>
      <c r="P175" s="17">
        <v>73.98</v>
      </c>
      <c r="Q175" s="17">
        <v>81.42</v>
      </c>
      <c r="R175" s="17">
        <v>13.28</v>
      </c>
      <c r="S175" s="17">
        <v>15.91</v>
      </c>
      <c r="T175" s="17">
        <v>10.53</v>
      </c>
      <c r="U175" s="16">
        <v>2.4609000000000001</v>
      </c>
      <c r="V175" s="16">
        <v>2.4622000000000002</v>
      </c>
      <c r="W175" s="17">
        <f t="shared" si="56"/>
        <v>7.4399999999999977</v>
      </c>
      <c r="X175" s="17">
        <f t="shared" si="53"/>
        <v>1.5109211775878444</v>
      </c>
      <c r="Y175" s="17"/>
    </row>
    <row r="176" spans="1:25" x14ac:dyDescent="0.25">
      <c r="A176">
        <v>2029</v>
      </c>
      <c r="B176">
        <v>672720</v>
      </c>
      <c r="C176" s="16">
        <f t="shared" si="54"/>
        <v>1.4878541489641273</v>
      </c>
      <c r="D176" s="46">
        <v>1.478</v>
      </c>
      <c r="E176">
        <v>12255</v>
      </c>
      <c r="F176" s="20">
        <f t="shared" si="55"/>
        <v>18.217088833392793</v>
      </c>
      <c r="G176">
        <v>3580</v>
      </c>
      <c r="H176" s="34">
        <f t="shared" si="49"/>
        <v>5.3216791532881436</v>
      </c>
      <c r="I176">
        <v>-533</v>
      </c>
      <c r="J176" s="34">
        <f t="shared" si="50"/>
        <v>-0.79230586276608395</v>
      </c>
      <c r="K176">
        <v>1802</v>
      </c>
      <c r="L176" s="34">
        <f t="shared" si="51"/>
        <v>2.6786776073254845</v>
      </c>
      <c r="M176">
        <v>1269</v>
      </c>
      <c r="N176" s="34">
        <f t="shared" si="52"/>
        <v>1.8863717445594006</v>
      </c>
      <c r="O176" s="17">
        <v>77.930000000000007</v>
      </c>
      <c r="P176" s="17">
        <v>74.290000000000006</v>
      </c>
      <c r="Q176" s="17">
        <v>81.709999999999994</v>
      </c>
      <c r="R176" s="17">
        <v>12.81</v>
      </c>
      <c r="S176" s="17">
        <v>15.21</v>
      </c>
      <c r="T176" s="17">
        <v>10.32</v>
      </c>
      <c r="U176" s="16">
        <v>2.4422000000000001</v>
      </c>
      <c r="V176" s="16">
        <v>2.4430999999999998</v>
      </c>
      <c r="W176" s="17">
        <f t="shared" si="56"/>
        <v>7.4199999999999875</v>
      </c>
      <c r="X176" s="17">
        <f t="shared" si="53"/>
        <v>1.4738372093023255</v>
      </c>
      <c r="Y176" s="17"/>
    </row>
    <row r="177" spans="1:25" x14ac:dyDescent="0.25">
      <c r="A177">
        <v>2030</v>
      </c>
      <c r="B177">
        <v>682674</v>
      </c>
      <c r="C177" s="16">
        <f t="shared" si="54"/>
        <v>1.4688244096449226</v>
      </c>
      <c r="D177" s="46">
        <v>1.46</v>
      </c>
      <c r="E177">
        <v>12308</v>
      </c>
      <c r="F177" s="20">
        <f t="shared" si="55"/>
        <v>18.029103202992935</v>
      </c>
      <c r="G177">
        <v>3629</v>
      </c>
      <c r="H177" s="34">
        <f t="shared" si="49"/>
        <v>5.3158608647758667</v>
      </c>
      <c r="I177">
        <v>-509</v>
      </c>
      <c r="J177" s="34">
        <f t="shared" si="50"/>
        <v>-0.74559745940229161</v>
      </c>
      <c r="K177">
        <v>1795</v>
      </c>
      <c r="L177" s="34">
        <f t="shared" si="51"/>
        <v>2.6293662861043483</v>
      </c>
      <c r="M177">
        <v>1286</v>
      </c>
      <c r="N177" s="34">
        <f t="shared" si="52"/>
        <v>1.8837688267020569</v>
      </c>
      <c r="O177" s="17">
        <v>78.23</v>
      </c>
      <c r="P177" s="17">
        <v>74.58</v>
      </c>
      <c r="Q177" s="17">
        <v>82.03</v>
      </c>
      <c r="R177" s="17">
        <v>12.11</v>
      </c>
      <c r="S177" s="17">
        <v>14.67</v>
      </c>
      <c r="T177" s="17">
        <v>9.4499999999999993</v>
      </c>
      <c r="U177" s="16">
        <v>2.4237000000000002</v>
      </c>
      <c r="V177" s="16">
        <v>2.4239999999999999</v>
      </c>
      <c r="W177" s="17">
        <f t="shared" si="56"/>
        <v>7.4500000000000028</v>
      </c>
      <c r="X177" s="17">
        <f t="shared" si="53"/>
        <v>1.5523809523809524</v>
      </c>
      <c r="Y177" s="17"/>
    </row>
    <row r="178" spans="1:25" x14ac:dyDescent="0.25">
      <c r="U178" s="16"/>
      <c r="V178" s="16"/>
    </row>
    <row r="179" spans="1:25" x14ac:dyDescent="0.25">
      <c r="A179" s="35" t="s">
        <v>283</v>
      </c>
      <c r="U179" s="16"/>
      <c r="V179" s="16"/>
    </row>
    <row r="180" spans="1:25" x14ac:dyDescent="0.25">
      <c r="A180" s="92" t="s">
        <v>276</v>
      </c>
      <c r="B180" s="88" t="s">
        <v>255</v>
      </c>
      <c r="C180" s="88" t="s">
        <v>256</v>
      </c>
      <c r="D180" s="95" t="s">
        <v>257</v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1" t="s">
        <v>265</v>
      </c>
      <c r="P180" s="91"/>
      <c r="Q180" s="91"/>
      <c r="R180" s="91" t="s">
        <v>269</v>
      </c>
      <c r="S180" s="91"/>
      <c r="T180" s="91"/>
      <c r="U180" s="88" t="s">
        <v>270</v>
      </c>
      <c r="V180" s="88" t="s">
        <v>270</v>
      </c>
      <c r="W180" s="88" t="s">
        <v>271</v>
      </c>
      <c r="X180" s="88" t="s">
        <v>272</v>
      </c>
    </row>
    <row r="181" spans="1:25" x14ac:dyDescent="0.25">
      <c r="A181" s="93"/>
      <c r="B181" s="88"/>
      <c r="C181" s="88"/>
      <c r="D181" s="89" t="s">
        <v>258</v>
      </c>
      <c r="E181" s="88" t="s">
        <v>261</v>
      </c>
      <c r="F181" s="88" t="s">
        <v>262</v>
      </c>
      <c r="G181" s="88" t="s">
        <v>263</v>
      </c>
      <c r="H181" s="88" t="s">
        <v>264</v>
      </c>
      <c r="I181" s="90" t="s">
        <v>273</v>
      </c>
      <c r="J181" s="90"/>
      <c r="K181" s="88" t="s">
        <v>274</v>
      </c>
      <c r="L181" s="88"/>
      <c r="M181" s="88" t="s">
        <v>275</v>
      </c>
      <c r="N181" s="88"/>
      <c r="O181" s="88" t="s">
        <v>266</v>
      </c>
      <c r="P181" s="88" t="s">
        <v>267</v>
      </c>
      <c r="Q181" s="88" t="s">
        <v>268</v>
      </c>
      <c r="R181" s="88" t="s">
        <v>266</v>
      </c>
      <c r="S181" s="88" t="s">
        <v>267</v>
      </c>
      <c r="T181" s="88" t="s">
        <v>268</v>
      </c>
      <c r="U181" s="88"/>
      <c r="V181" s="88"/>
      <c r="W181" s="88"/>
      <c r="X181" s="88"/>
    </row>
    <row r="182" spans="1:25" x14ac:dyDescent="0.25">
      <c r="A182" s="93"/>
      <c r="B182" s="88"/>
      <c r="C182" s="88"/>
      <c r="D182" s="89"/>
      <c r="E182" s="88"/>
      <c r="F182" s="88"/>
      <c r="G182" s="88"/>
      <c r="H182" s="88"/>
      <c r="I182" s="90"/>
      <c r="J182" s="90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</row>
    <row r="183" spans="1:25" x14ac:dyDescent="0.25">
      <c r="A183" s="94"/>
      <c r="B183" s="88"/>
      <c r="C183" s="88"/>
      <c r="D183" s="89"/>
      <c r="E183" s="88"/>
      <c r="F183" s="88"/>
      <c r="G183" s="88"/>
      <c r="H183" s="88"/>
      <c r="I183" s="44" t="s">
        <v>259</v>
      </c>
      <c r="J183" s="44" t="s">
        <v>260</v>
      </c>
      <c r="K183" s="44" t="s">
        <v>259</v>
      </c>
      <c r="L183" s="44" t="s">
        <v>260</v>
      </c>
      <c r="M183" s="44" t="s">
        <v>259</v>
      </c>
      <c r="N183" s="44" t="s">
        <v>260</v>
      </c>
      <c r="O183" s="88"/>
      <c r="P183" s="88"/>
      <c r="Q183" s="88"/>
      <c r="R183" s="88"/>
      <c r="S183" s="88"/>
      <c r="T183" s="88"/>
      <c r="U183" s="88"/>
      <c r="V183" s="88"/>
      <c r="W183" s="88"/>
      <c r="X183" s="88"/>
    </row>
    <row r="184" spans="1:25" x14ac:dyDescent="0.25">
      <c r="A184">
        <v>2012</v>
      </c>
      <c r="B184">
        <v>2783790</v>
      </c>
      <c r="C184" s="16" t="e">
        <f>NA()</f>
        <v>#N/A</v>
      </c>
      <c r="D184" s="46">
        <v>2.6459999999999999</v>
      </c>
      <c r="E184">
        <v>74161</v>
      </c>
      <c r="F184" s="20">
        <f>+E184/B184*1000</f>
        <v>26.640299735253016</v>
      </c>
      <c r="G184">
        <v>14908</v>
      </c>
      <c r="H184" s="34">
        <f t="shared" ref="H184:H202" si="57">+G184/B184*1000</f>
        <v>5.3552890124614283</v>
      </c>
      <c r="I184">
        <v>3329</v>
      </c>
      <c r="J184" s="34">
        <f t="shared" ref="J184:J202" si="58">+I184/B184*1000</f>
        <v>1.1958516985835856</v>
      </c>
      <c r="K184">
        <v>11070</v>
      </c>
      <c r="L184" s="34">
        <f t="shared" ref="L184:L202" si="59">+K184/B184*1000</f>
        <v>3.9765930619766579</v>
      </c>
      <c r="M184">
        <v>14399</v>
      </c>
      <c r="N184" s="34">
        <f t="shared" ref="N184:N202" si="60">+M184/B184*1000</f>
        <v>5.1724447605602428</v>
      </c>
      <c r="O184" s="17">
        <v>70.650000000000006</v>
      </c>
      <c r="P184" s="17">
        <v>67.8</v>
      </c>
      <c r="Q184" s="17">
        <v>73.62</v>
      </c>
      <c r="R184" s="17">
        <v>31.87</v>
      </c>
      <c r="S184" s="17">
        <v>34.21</v>
      </c>
      <c r="T184" s="17">
        <v>29.43</v>
      </c>
      <c r="U184" s="16">
        <v>3.1453000000000002</v>
      </c>
      <c r="V184" s="16">
        <v>3.1345000000000001</v>
      </c>
      <c r="W184" s="17">
        <f>Q184-P184</f>
        <v>5.8200000000000074</v>
      </c>
      <c r="X184" s="17">
        <f t="shared" ref="X184:X202" si="61">S184/T184</f>
        <v>1.1624193000339789</v>
      </c>
      <c r="Y184" s="17"/>
    </row>
    <row r="185" spans="1:25" x14ac:dyDescent="0.25">
      <c r="A185">
        <v>2013</v>
      </c>
      <c r="B185">
        <v>2857499</v>
      </c>
      <c r="C185" s="16">
        <f t="shared" ref="C185:C202" si="62">100*LN(B185/B184)</f>
        <v>2.6133458137885075</v>
      </c>
      <c r="D185" s="46">
        <v>2.581</v>
      </c>
      <c r="E185">
        <v>74526</v>
      </c>
      <c r="F185" s="20">
        <f t="shared" ref="F185:F202" si="63">+E185/B185*1000</f>
        <v>26.080849022169389</v>
      </c>
      <c r="G185">
        <v>14963</v>
      </c>
      <c r="H185" s="34">
        <f t="shared" si="57"/>
        <v>5.2363972830786638</v>
      </c>
      <c r="I185">
        <v>3176</v>
      </c>
      <c r="J185" s="34">
        <f t="shared" si="58"/>
        <v>1.1114614563294685</v>
      </c>
      <c r="K185">
        <v>11027</v>
      </c>
      <c r="L185" s="34">
        <f t="shared" si="59"/>
        <v>3.8589689795167033</v>
      </c>
      <c r="M185">
        <v>14203</v>
      </c>
      <c r="N185" s="34">
        <f t="shared" si="60"/>
        <v>4.9704304358461719</v>
      </c>
      <c r="O185" s="17">
        <v>71.2</v>
      </c>
      <c r="P185" s="17">
        <v>68.260000000000005</v>
      </c>
      <c r="Q185" s="17">
        <v>74.27</v>
      </c>
      <c r="R185" s="17">
        <v>30.23</v>
      </c>
      <c r="S185" s="17">
        <v>32.71</v>
      </c>
      <c r="T185" s="17">
        <v>27.64</v>
      </c>
      <c r="U185" s="16">
        <v>3.085</v>
      </c>
      <c r="V185" s="16">
        <v>3.0741000000000001</v>
      </c>
      <c r="W185" s="17">
        <f t="shared" ref="W185:W202" si="64">Q185-P185</f>
        <v>6.0099999999999909</v>
      </c>
      <c r="X185" s="17">
        <f t="shared" si="61"/>
        <v>1.1834298118668596</v>
      </c>
      <c r="Y185" s="17"/>
    </row>
    <row r="186" spans="1:25" x14ac:dyDescent="0.25">
      <c r="A186">
        <v>2014</v>
      </c>
      <c r="B186">
        <v>2931260</v>
      </c>
      <c r="C186" s="16">
        <f t="shared" si="62"/>
        <v>2.548559798998062</v>
      </c>
      <c r="D186" s="46">
        <v>2.516</v>
      </c>
      <c r="E186">
        <v>74779</v>
      </c>
      <c r="F186" s="20">
        <f t="shared" si="63"/>
        <v>25.510872457577968</v>
      </c>
      <c r="G186">
        <v>15030</v>
      </c>
      <c r="H186" s="34">
        <f t="shared" si="57"/>
        <v>5.1274878379945825</v>
      </c>
      <c r="I186">
        <v>3023</v>
      </c>
      <c r="J186" s="34">
        <f t="shared" si="58"/>
        <v>1.031297121374426</v>
      </c>
      <c r="K186">
        <v>10981</v>
      </c>
      <c r="L186" s="34">
        <f t="shared" si="59"/>
        <v>3.7461705887570531</v>
      </c>
      <c r="M186">
        <v>14004</v>
      </c>
      <c r="N186" s="34">
        <f t="shared" si="60"/>
        <v>4.7774677101314795</v>
      </c>
      <c r="O186" s="17">
        <v>71.73</v>
      </c>
      <c r="P186" s="17">
        <v>68.7</v>
      </c>
      <c r="Q186" s="17">
        <v>74.89</v>
      </c>
      <c r="R186" s="17">
        <v>28.69</v>
      </c>
      <c r="S186" s="17">
        <v>31.27</v>
      </c>
      <c r="T186" s="17">
        <v>26</v>
      </c>
      <c r="U186" s="16">
        <v>3.0251000000000001</v>
      </c>
      <c r="V186" s="16">
        <v>3.0144000000000002</v>
      </c>
      <c r="W186" s="17">
        <f t="shared" si="64"/>
        <v>6.1899999999999977</v>
      </c>
      <c r="X186" s="17">
        <f t="shared" si="61"/>
        <v>1.2026923076923077</v>
      </c>
      <c r="Y186" s="17"/>
    </row>
    <row r="187" spans="1:25" x14ac:dyDescent="0.25">
      <c r="A187">
        <v>2015</v>
      </c>
      <c r="B187">
        <v>3004951</v>
      </c>
      <c r="C187" s="16">
        <f t="shared" si="62"/>
        <v>2.4828896977325536</v>
      </c>
      <c r="D187" s="46">
        <v>2.4500000000000002</v>
      </c>
      <c r="E187">
        <v>74921</v>
      </c>
      <c r="F187" s="20">
        <f t="shared" si="63"/>
        <v>24.93251969832453</v>
      </c>
      <c r="G187">
        <v>15104</v>
      </c>
      <c r="H187" s="34">
        <f t="shared" si="57"/>
        <v>5.0263714782703603</v>
      </c>
      <c r="I187">
        <v>2870</v>
      </c>
      <c r="J187" s="34">
        <f t="shared" si="58"/>
        <v>0.95509044906223095</v>
      </c>
      <c r="K187">
        <v>10938</v>
      </c>
      <c r="L187" s="34">
        <f t="shared" si="59"/>
        <v>3.6399927985514569</v>
      </c>
      <c r="M187">
        <v>13808</v>
      </c>
      <c r="N187" s="34">
        <f t="shared" si="60"/>
        <v>4.5950832476136885</v>
      </c>
      <c r="O187" s="17">
        <v>72.25</v>
      </c>
      <c r="P187" s="17">
        <v>69.14</v>
      </c>
      <c r="Q187" s="17">
        <v>75.48</v>
      </c>
      <c r="R187" s="17">
        <v>27.24</v>
      </c>
      <c r="S187" s="17">
        <v>29.93</v>
      </c>
      <c r="T187" s="17">
        <v>24.44</v>
      </c>
      <c r="U187" s="16">
        <v>2.9653</v>
      </c>
      <c r="V187" s="16">
        <v>2.9552</v>
      </c>
      <c r="W187" s="17">
        <f t="shared" si="64"/>
        <v>6.3400000000000034</v>
      </c>
      <c r="X187" s="17">
        <f t="shared" si="61"/>
        <v>1.2246317512274958</v>
      </c>
      <c r="Y187" s="17"/>
    </row>
    <row r="188" spans="1:25" x14ac:dyDescent="0.25">
      <c r="A188">
        <v>2016</v>
      </c>
      <c r="B188">
        <v>3078459</v>
      </c>
      <c r="C188" s="16">
        <f t="shared" si="62"/>
        <v>2.416788540818648</v>
      </c>
      <c r="D188" s="46">
        <v>2.3839999999999999</v>
      </c>
      <c r="E188">
        <v>74962</v>
      </c>
      <c r="F188" s="20">
        <f t="shared" si="63"/>
        <v>24.350494841737376</v>
      </c>
      <c r="G188">
        <v>15185</v>
      </c>
      <c r="H188" s="34">
        <f t="shared" si="57"/>
        <v>4.9326627380777204</v>
      </c>
      <c r="I188">
        <v>2718</v>
      </c>
      <c r="J188" s="34">
        <f t="shared" si="58"/>
        <v>0.88290927376326922</v>
      </c>
      <c r="K188">
        <v>10894</v>
      </c>
      <c r="L188" s="34">
        <f t="shared" si="59"/>
        <v>3.5387835277325439</v>
      </c>
      <c r="M188">
        <v>13612</v>
      </c>
      <c r="N188" s="34">
        <f t="shared" si="60"/>
        <v>4.421692801495813</v>
      </c>
      <c r="O188" s="17">
        <v>72.739999999999995</v>
      </c>
      <c r="P188" s="17">
        <v>69.56</v>
      </c>
      <c r="Q188" s="17">
        <v>76.06</v>
      </c>
      <c r="R188" s="17">
        <v>25.83</v>
      </c>
      <c r="S188" s="17">
        <v>28.59</v>
      </c>
      <c r="T188" s="17">
        <v>22.95</v>
      </c>
      <c r="U188" s="16">
        <v>2.9060999999999999</v>
      </c>
      <c r="V188" s="16">
        <v>2.8965000000000001</v>
      </c>
      <c r="W188" s="17">
        <f t="shared" si="64"/>
        <v>6.5</v>
      </c>
      <c r="X188" s="17">
        <f t="shared" si="61"/>
        <v>1.2457516339869281</v>
      </c>
      <c r="Y188" s="17"/>
    </row>
    <row r="189" spans="1:25" x14ac:dyDescent="0.25">
      <c r="A189">
        <v>2017</v>
      </c>
      <c r="B189">
        <v>3151676</v>
      </c>
      <c r="C189" s="16">
        <f t="shared" si="62"/>
        <v>2.3505227728008506</v>
      </c>
      <c r="D189" s="46">
        <v>2.3180000000000001</v>
      </c>
      <c r="E189">
        <v>74907</v>
      </c>
      <c r="F189" s="20">
        <f t="shared" si="63"/>
        <v>23.767354258496113</v>
      </c>
      <c r="G189">
        <v>15275</v>
      </c>
      <c r="H189" s="34">
        <f t="shared" si="57"/>
        <v>4.8466276355818305</v>
      </c>
      <c r="I189">
        <v>2565</v>
      </c>
      <c r="J189" s="34">
        <f t="shared" si="58"/>
        <v>0.81385269297986218</v>
      </c>
      <c r="K189">
        <v>10850</v>
      </c>
      <c r="L189" s="34">
        <f t="shared" si="59"/>
        <v>3.442612755879729</v>
      </c>
      <c r="M189">
        <v>13415</v>
      </c>
      <c r="N189" s="34">
        <f t="shared" si="60"/>
        <v>4.2564654488595908</v>
      </c>
      <c r="O189" s="17">
        <v>73.23</v>
      </c>
      <c r="P189" s="17">
        <v>69.97</v>
      </c>
      <c r="Q189" s="17">
        <v>76.61</v>
      </c>
      <c r="R189" s="17">
        <v>24.49</v>
      </c>
      <c r="S189" s="17">
        <v>27.32</v>
      </c>
      <c r="T189" s="17">
        <v>21.54</v>
      </c>
      <c r="U189" s="16">
        <v>2.8473000000000002</v>
      </c>
      <c r="V189" s="16">
        <v>2.8382999999999998</v>
      </c>
      <c r="W189" s="17">
        <f t="shared" si="64"/>
        <v>6.6400000000000006</v>
      </c>
      <c r="X189" s="17">
        <f t="shared" si="61"/>
        <v>1.2683379758588673</v>
      </c>
      <c r="Y189" s="17"/>
    </row>
    <row r="190" spans="1:25" x14ac:dyDescent="0.25">
      <c r="A190">
        <v>2018</v>
      </c>
      <c r="B190">
        <v>3224662</v>
      </c>
      <c r="C190" s="16">
        <f t="shared" si="62"/>
        <v>2.2893763719618754</v>
      </c>
      <c r="D190" s="46">
        <v>2.2610000000000001</v>
      </c>
      <c r="E190">
        <v>75082</v>
      </c>
      <c r="F190" s="20">
        <f t="shared" si="63"/>
        <v>23.283680584197661</v>
      </c>
      <c r="G190">
        <v>15376</v>
      </c>
      <c r="H190" s="34">
        <f t="shared" si="57"/>
        <v>4.7682516803311472</v>
      </c>
      <c r="I190">
        <v>2413</v>
      </c>
      <c r="J190" s="34">
        <f t="shared" si="58"/>
        <v>0.74829548027049031</v>
      </c>
      <c r="K190">
        <v>10805</v>
      </c>
      <c r="L190" s="34">
        <f t="shared" si="59"/>
        <v>3.3507387751026307</v>
      </c>
      <c r="M190">
        <v>13218</v>
      </c>
      <c r="N190" s="34">
        <f t="shared" si="60"/>
        <v>4.0990342553731214</v>
      </c>
      <c r="O190" s="17">
        <v>73.69</v>
      </c>
      <c r="P190" s="17">
        <v>70.39</v>
      </c>
      <c r="Q190" s="17">
        <v>77.13</v>
      </c>
      <c r="R190" s="17">
        <v>23.26</v>
      </c>
      <c r="S190" s="17">
        <v>26.1</v>
      </c>
      <c r="T190" s="17">
        <v>20.3</v>
      </c>
      <c r="U190" s="16">
        <v>2.8005</v>
      </c>
      <c r="V190" s="16">
        <v>2.7919999999999998</v>
      </c>
      <c r="W190" s="17">
        <f t="shared" si="64"/>
        <v>6.7399999999999949</v>
      </c>
      <c r="X190" s="17">
        <f t="shared" si="61"/>
        <v>1.2857142857142858</v>
      </c>
      <c r="Y190" s="17"/>
    </row>
    <row r="191" spans="1:25" x14ac:dyDescent="0.25">
      <c r="A191">
        <v>2019</v>
      </c>
      <c r="B191">
        <v>3297483</v>
      </c>
      <c r="C191" s="16">
        <f t="shared" si="62"/>
        <v>2.2331311621638403</v>
      </c>
      <c r="D191" s="46">
        <v>2.2050000000000001</v>
      </c>
      <c r="E191">
        <v>75188</v>
      </c>
      <c r="F191" s="20">
        <f t="shared" si="63"/>
        <v>22.801633852244272</v>
      </c>
      <c r="G191">
        <v>15491</v>
      </c>
      <c r="H191" s="34">
        <f t="shared" si="57"/>
        <v>4.69782558393781</v>
      </c>
      <c r="I191">
        <v>2260</v>
      </c>
      <c r="J191" s="34">
        <f t="shared" si="58"/>
        <v>0.68537123618226392</v>
      </c>
      <c r="K191">
        <v>10761</v>
      </c>
      <c r="L191" s="34">
        <f t="shared" si="59"/>
        <v>3.2633981736979387</v>
      </c>
      <c r="M191">
        <v>13021</v>
      </c>
      <c r="N191" s="34">
        <f t="shared" si="60"/>
        <v>3.9487694098802022</v>
      </c>
      <c r="O191" s="17">
        <v>74.150000000000006</v>
      </c>
      <c r="P191" s="17">
        <v>70.8</v>
      </c>
      <c r="Q191" s="17">
        <v>77.64</v>
      </c>
      <c r="R191" s="17">
        <v>22.02</v>
      </c>
      <c r="S191" s="17">
        <v>24.86</v>
      </c>
      <c r="T191" s="17">
        <v>19.07</v>
      </c>
      <c r="U191" s="16">
        <v>2.7538</v>
      </c>
      <c r="V191" s="16">
        <v>2.746</v>
      </c>
      <c r="W191" s="17">
        <f t="shared" si="64"/>
        <v>6.8400000000000034</v>
      </c>
      <c r="X191" s="17">
        <f t="shared" si="61"/>
        <v>1.3036182485579444</v>
      </c>
      <c r="Y191" s="17"/>
    </row>
    <row r="192" spans="1:25" x14ac:dyDescent="0.25">
      <c r="A192">
        <v>2020</v>
      </c>
      <c r="B192">
        <v>3370059</v>
      </c>
      <c r="C192" s="16">
        <f t="shared" si="62"/>
        <v>2.1770801454144828</v>
      </c>
      <c r="D192" s="46">
        <v>2.149</v>
      </c>
      <c r="E192">
        <v>75229</v>
      </c>
      <c r="F192" s="20">
        <f t="shared" si="63"/>
        <v>22.322754586789134</v>
      </c>
      <c r="G192">
        <v>15620</v>
      </c>
      <c r="H192" s="34">
        <f t="shared" si="57"/>
        <v>4.6349336910718772</v>
      </c>
      <c r="I192">
        <v>2107</v>
      </c>
      <c r="J192" s="34">
        <f t="shared" si="58"/>
        <v>0.62521160608760862</v>
      </c>
      <c r="K192">
        <v>10718</v>
      </c>
      <c r="L192" s="34">
        <f t="shared" si="59"/>
        <v>3.1803597503782575</v>
      </c>
      <c r="M192">
        <v>12825</v>
      </c>
      <c r="N192" s="34">
        <f t="shared" si="60"/>
        <v>3.8055713564658662</v>
      </c>
      <c r="O192" s="17">
        <v>74.59</v>
      </c>
      <c r="P192" s="17">
        <v>71.2</v>
      </c>
      <c r="Q192" s="17">
        <v>78.12</v>
      </c>
      <c r="R192" s="17">
        <v>20.91</v>
      </c>
      <c r="S192" s="17">
        <v>23.74</v>
      </c>
      <c r="T192" s="17">
        <v>17.97</v>
      </c>
      <c r="U192" s="16">
        <v>2.7073</v>
      </c>
      <c r="V192" s="16">
        <v>2.7002999999999999</v>
      </c>
      <c r="W192" s="17">
        <f t="shared" si="64"/>
        <v>6.9200000000000017</v>
      </c>
      <c r="X192" s="17">
        <f t="shared" si="61"/>
        <v>1.3210907067334445</v>
      </c>
      <c r="Y192" s="17"/>
    </row>
    <row r="193" spans="1:25" x14ac:dyDescent="0.25">
      <c r="A193">
        <v>2021</v>
      </c>
      <c r="B193">
        <v>3442357</v>
      </c>
      <c r="C193" s="16">
        <f t="shared" si="62"/>
        <v>2.1226159549671344</v>
      </c>
      <c r="D193" s="46">
        <v>2.0960000000000001</v>
      </c>
      <c r="E193">
        <v>75209</v>
      </c>
      <c r="F193" s="20">
        <f t="shared" si="63"/>
        <v>21.848111628166397</v>
      </c>
      <c r="G193">
        <v>15760</v>
      </c>
      <c r="H193" s="34">
        <f t="shared" si="57"/>
        <v>4.5782584432701201</v>
      </c>
      <c r="I193">
        <v>2040</v>
      </c>
      <c r="J193" s="34">
        <f t="shared" si="58"/>
        <v>0.59261720966186826</v>
      </c>
      <c r="K193">
        <v>10673</v>
      </c>
      <c r="L193" s="34">
        <f t="shared" si="59"/>
        <v>3.1004919013338825</v>
      </c>
      <c r="M193">
        <v>12713</v>
      </c>
      <c r="N193" s="34">
        <f t="shared" si="60"/>
        <v>3.6931091109957506</v>
      </c>
      <c r="O193" s="17">
        <v>75.02</v>
      </c>
      <c r="P193" s="17">
        <v>71.59</v>
      </c>
      <c r="Q193" s="17">
        <v>78.59</v>
      </c>
      <c r="R193" s="17">
        <v>19.84</v>
      </c>
      <c r="S193" s="17">
        <v>22.62</v>
      </c>
      <c r="T193" s="17">
        <v>16.940000000000001</v>
      </c>
      <c r="U193" s="16">
        <v>2.6612</v>
      </c>
      <c r="V193" s="16">
        <v>2.6547999999999998</v>
      </c>
      <c r="W193" s="17">
        <f t="shared" si="64"/>
        <v>7</v>
      </c>
      <c r="X193" s="17">
        <f t="shared" si="61"/>
        <v>1.3353010625737898</v>
      </c>
      <c r="Y193" s="17"/>
    </row>
    <row r="194" spans="1:25" x14ac:dyDescent="0.25">
      <c r="A194">
        <v>2022</v>
      </c>
      <c r="B194">
        <v>3514344</v>
      </c>
      <c r="C194" s="16">
        <f t="shared" si="62"/>
        <v>2.069646793223566</v>
      </c>
      <c r="D194" s="46">
        <v>2.0430000000000001</v>
      </c>
      <c r="E194">
        <v>75127</v>
      </c>
      <c r="F194" s="20">
        <f t="shared" si="63"/>
        <v>21.37724707655255</v>
      </c>
      <c r="G194">
        <v>15916</v>
      </c>
      <c r="H194" s="34">
        <f t="shared" si="57"/>
        <v>4.5288679764986011</v>
      </c>
      <c r="I194">
        <v>1972</v>
      </c>
      <c r="J194" s="34">
        <f t="shared" si="58"/>
        <v>0.56112890485393574</v>
      </c>
      <c r="K194">
        <v>10629</v>
      </c>
      <c r="L194" s="34">
        <f t="shared" si="59"/>
        <v>3.0244620333126182</v>
      </c>
      <c r="M194">
        <v>12601</v>
      </c>
      <c r="N194" s="34">
        <f t="shared" si="60"/>
        <v>3.5855909381665541</v>
      </c>
      <c r="O194" s="17">
        <v>75.44</v>
      </c>
      <c r="P194" s="17">
        <v>71.97</v>
      </c>
      <c r="Q194" s="17">
        <v>79.05</v>
      </c>
      <c r="R194" s="17">
        <v>18.809999999999999</v>
      </c>
      <c r="S194" s="17">
        <v>21.59</v>
      </c>
      <c r="T194" s="17">
        <v>15.93</v>
      </c>
      <c r="U194" s="16">
        <v>2.6152000000000002</v>
      </c>
      <c r="V194" s="16">
        <v>2.6095000000000002</v>
      </c>
      <c r="W194" s="17">
        <f t="shared" si="64"/>
        <v>7.0799999999999983</v>
      </c>
      <c r="X194" s="17">
        <f t="shared" si="61"/>
        <v>1.3553044569993722</v>
      </c>
      <c r="Y194" s="17"/>
    </row>
    <row r="195" spans="1:25" x14ac:dyDescent="0.25">
      <c r="A195">
        <v>2023</v>
      </c>
      <c r="B195">
        <v>3586128</v>
      </c>
      <c r="C195" s="16">
        <f t="shared" si="62"/>
        <v>2.0220189801573256</v>
      </c>
      <c r="D195" s="46">
        <v>2.0009999999999999</v>
      </c>
      <c r="E195">
        <v>75379</v>
      </c>
      <c r="F195" s="20">
        <f t="shared" si="63"/>
        <v>21.019606662115795</v>
      </c>
      <c r="G195">
        <v>16114</v>
      </c>
      <c r="H195" s="34">
        <f t="shared" si="57"/>
        <v>4.4934257784440481</v>
      </c>
      <c r="I195">
        <v>1905</v>
      </c>
      <c r="J195" s="34">
        <f t="shared" si="58"/>
        <v>0.53121360977633814</v>
      </c>
      <c r="K195">
        <v>10585</v>
      </c>
      <c r="L195" s="34">
        <f t="shared" si="59"/>
        <v>2.9516514747939842</v>
      </c>
      <c r="M195">
        <v>12490</v>
      </c>
      <c r="N195" s="34">
        <f t="shared" si="60"/>
        <v>3.4828650845703222</v>
      </c>
      <c r="O195" s="17">
        <v>75.819999999999993</v>
      </c>
      <c r="P195" s="17">
        <v>72.319999999999993</v>
      </c>
      <c r="Q195" s="17">
        <v>79.45</v>
      </c>
      <c r="R195" s="17">
        <v>17.88</v>
      </c>
      <c r="S195" s="17">
        <v>20.63</v>
      </c>
      <c r="T195" s="17">
        <v>15.02</v>
      </c>
      <c r="U195" s="16">
        <v>2.5825</v>
      </c>
      <c r="V195" s="16">
        <v>2.5773000000000001</v>
      </c>
      <c r="W195" s="17">
        <f t="shared" si="64"/>
        <v>7.1300000000000097</v>
      </c>
      <c r="X195" s="17">
        <f t="shared" si="61"/>
        <v>1.3735019973368841</v>
      </c>
      <c r="Y195" s="17"/>
    </row>
    <row r="196" spans="1:25" x14ac:dyDescent="0.25">
      <c r="A196">
        <v>2024</v>
      </c>
      <c r="B196">
        <v>3657829</v>
      </c>
      <c r="C196" s="16">
        <f t="shared" si="62"/>
        <v>1.9796733106904885</v>
      </c>
      <c r="D196" s="46">
        <v>1.9590000000000001</v>
      </c>
      <c r="E196">
        <v>75599</v>
      </c>
      <c r="F196" s="20">
        <f t="shared" si="63"/>
        <v>20.667723942261926</v>
      </c>
      <c r="G196">
        <v>16329</v>
      </c>
      <c r="H196" s="34">
        <f t="shared" si="57"/>
        <v>4.4641233912246863</v>
      </c>
      <c r="I196">
        <v>1836</v>
      </c>
      <c r="J196" s="34">
        <f t="shared" si="58"/>
        <v>0.50193707797712794</v>
      </c>
      <c r="K196">
        <v>10542</v>
      </c>
      <c r="L196" s="34">
        <f t="shared" si="59"/>
        <v>2.8820374052477575</v>
      </c>
      <c r="M196">
        <v>12378</v>
      </c>
      <c r="N196" s="34">
        <f t="shared" si="60"/>
        <v>3.3839744832248857</v>
      </c>
      <c r="O196" s="17">
        <v>76.19</v>
      </c>
      <c r="P196" s="17">
        <v>72.67</v>
      </c>
      <c r="Q196" s="17">
        <v>79.849999999999994</v>
      </c>
      <c r="R196" s="17">
        <v>17</v>
      </c>
      <c r="S196" s="17">
        <v>19.71</v>
      </c>
      <c r="T196" s="17">
        <v>14.19</v>
      </c>
      <c r="U196" s="16">
        <v>2.5497999999999998</v>
      </c>
      <c r="V196" s="16">
        <v>2.5453000000000001</v>
      </c>
      <c r="W196" s="17">
        <f t="shared" si="64"/>
        <v>7.1799999999999926</v>
      </c>
      <c r="X196" s="17">
        <f t="shared" si="61"/>
        <v>1.3890063424947148</v>
      </c>
      <c r="Y196" s="17"/>
    </row>
    <row r="197" spans="1:25" x14ac:dyDescent="0.25">
      <c r="A197">
        <v>2025</v>
      </c>
      <c r="B197">
        <v>3729404</v>
      </c>
      <c r="C197" s="16">
        <f t="shared" si="62"/>
        <v>1.9378633346069323</v>
      </c>
      <c r="D197" s="46">
        <v>1.917</v>
      </c>
      <c r="E197">
        <v>75796</v>
      </c>
      <c r="F197" s="20">
        <f t="shared" si="63"/>
        <v>20.323890895167164</v>
      </c>
      <c r="G197">
        <v>16560</v>
      </c>
      <c r="H197" s="34">
        <f t="shared" si="57"/>
        <v>4.4403877938673313</v>
      </c>
      <c r="I197">
        <v>1769</v>
      </c>
      <c r="J197" s="34">
        <f t="shared" si="58"/>
        <v>0.47433852701396795</v>
      </c>
      <c r="K197">
        <v>10498</v>
      </c>
      <c r="L197" s="34">
        <f t="shared" si="59"/>
        <v>2.8149269963779733</v>
      </c>
      <c r="M197">
        <v>12267</v>
      </c>
      <c r="N197" s="34">
        <f t="shared" si="60"/>
        <v>3.2892655233919412</v>
      </c>
      <c r="O197" s="17">
        <v>76.55</v>
      </c>
      <c r="P197" s="17">
        <v>73.010000000000005</v>
      </c>
      <c r="Q197" s="17">
        <v>80.23</v>
      </c>
      <c r="R197" s="17">
        <v>16.18</v>
      </c>
      <c r="S197" s="17">
        <v>18.809999999999999</v>
      </c>
      <c r="T197" s="17">
        <v>13.45</v>
      </c>
      <c r="U197" s="16">
        <v>2.5171999999999999</v>
      </c>
      <c r="V197" s="16">
        <v>2.5133999999999999</v>
      </c>
      <c r="W197" s="17">
        <f t="shared" si="64"/>
        <v>7.2199999999999989</v>
      </c>
      <c r="X197" s="17">
        <f t="shared" si="61"/>
        <v>1.3985130111524164</v>
      </c>
      <c r="Y197" s="17"/>
    </row>
    <row r="198" spans="1:25" x14ac:dyDescent="0.25">
      <c r="A198">
        <v>2026</v>
      </c>
      <c r="B198">
        <v>3800818</v>
      </c>
      <c r="C198" s="16">
        <f t="shared" si="62"/>
        <v>1.8967871358576285</v>
      </c>
      <c r="D198" s="46">
        <v>1.877</v>
      </c>
      <c r="E198">
        <v>75977</v>
      </c>
      <c r="F198" s="20">
        <f t="shared" si="63"/>
        <v>19.989644334456425</v>
      </c>
      <c r="G198">
        <v>16806</v>
      </c>
      <c r="H198" s="34">
        <f t="shared" si="57"/>
        <v>4.4216797542002801</v>
      </c>
      <c r="I198">
        <v>1701</v>
      </c>
      <c r="J198" s="34">
        <f t="shared" si="58"/>
        <v>0.44753524109810044</v>
      </c>
      <c r="K198">
        <v>10454</v>
      </c>
      <c r="L198" s="34">
        <f t="shared" si="59"/>
        <v>2.7504605587534052</v>
      </c>
      <c r="M198">
        <v>12155</v>
      </c>
      <c r="N198" s="34">
        <f t="shared" si="60"/>
        <v>3.1979957998515056</v>
      </c>
      <c r="O198" s="17">
        <v>76.900000000000006</v>
      </c>
      <c r="P198" s="17">
        <v>73.34</v>
      </c>
      <c r="Q198" s="17">
        <v>80.61</v>
      </c>
      <c r="R198" s="17">
        <v>15.39</v>
      </c>
      <c r="S198" s="17">
        <v>17.98</v>
      </c>
      <c r="T198" s="17">
        <v>12.69</v>
      </c>
      <c r="U198" s="16">
        <v>2.4845999999999999</v>
      </c>
      <c r="V198" s="16">
        <v>2.4813999999999998</v>
      </c>
      <c r="W198" s="17">
        <f t="shared" si="64"/>
        <v>7.269999999999996</v>
      </c>
      <c r="X198" s="17">
        <f t="shared" si="61"/>
        <v>1.4168636721828212</v>
      </c>
      <c r="Y198" s="17"/>
    </row>
    <row r="199" spans="1:25" x14ac:dyDescent="0.25">
      <c r="A199">
        <v>2027</v>
      </c>
      <c r="B199">
        <v>3872045</v>
      </c>
      <c r="C199" s="16">
        <f t="shared" si="62"/>
        <v>1.8566484523177624</v>
      </c>
      <c r="D199" s="46">
        <v>1.837</v>
      </c>
      <c r="E199">
        <v>76151</v>
      </c>
      <c r="F199" s="20">
        <f t="shared" si="63"/>
        <v>19.666868541042266</v>
      </c>
      <c r="G199">
        <v>17065</v>
      </c>
      <c r="H199" s="34">
        <f t="shared" si="57"/>
        <v>4.4072318374399062</v>
      </c>
      <c r="I199">
        <v>1634</v>
      </c>
      <c r="J199" s="34">
        <f t="shared" si="58"/>
        <v>0.42199922779823063</v>
      </c>
      <c r="K199">
        <v>10411</v>
      </c>
      <c r="L199" s="34">
        <f t="shared" si="59"/>
        <v>2.6887600738111259</v>
      </c>
      <c r="M199">
        <v>12045</v>
      </c>
      <c r="N199" s="34">
        <f t="shared" si="60"/>
        <v>3.1107593016093564</v>
      </c>
      <c r="O199" s="17">
        <v>77.25</v>
      </c>
      <c r="P199" s="17">
        <v>73.66</v>
      </c>
      <c r="Q199" s="17">
        <v>80.97</v>
      </c>
      <c r="R199" s="17">
        <v>14.63</v>
      </c>
      <c r="S199" s="17">
        <v>17.170000000000002</v>
      </c>
      <c r="T199" s="17">
        <v>11.99</v>
      </c>
      <c r="U199" s="16">
        <v>2.452</v>
      </c>
      <c r="V199" s="16">
        <v>2.4495</v>
      </c>
      <c r="W199" s="17">
        <f t="shared" si="64"/>
        <v>7.3100000000000023</v>
      </c>
      <c r="X199" s="17">
        <f t="shared" si="61"/>
        <v>1.4320266889074229</v>
      </c>
      <c r="Y199" s="17"/>
    </row>
    <row r="200" spans="1:25" x14ac:dyDescent="0.25">
      <c r="A200">
        <v>2028</v>
      </c>
      <c r="B200">
        <v>3943181</v>
      </c>
      <c r="C200" s="16">
        <f t="shared" si="62"/>
        <v>1.820496672821259</v>
      </c>
      <c r="D200" s="46">
        <v>1.804</v>
      </c>
      <c r="E200">
        <v>76585</v>
      </c>
      <c r="F200" s="20">
        <f t="shared" si="63"/>
        <v>19.422136594794914</v>
      </c>
      <c r="G200">
        <v>17377</v>
      </c>
      <c r="H200" s="34">
        <f t="shared" si="57"/>
        <v>4.4068481766370855</v>
      </c>
      <c r="I200">
        <v>1566</v>
      </c>
      <c r="J200" s="34">
        <f t="shared" si="58"/>
        <v>0.39714129277859678</v>
      </c>
      <c r="K200">
        <v>10366</v>
      </c>
      <c r="L200" s="34">
        <f t="shared" si="59"/>
        <v>2.6288420440248621</v>
      </c>
      <c r="M200">
        <v>11932</v>
      </c>
      <c r="N200" s="34">
        <f t="shared" si="60"/>
        <v>3.025983336803459</v>
      </c>
      <c r="O200" s="17">
        <v>77.55</v>
      </c>
      <c r="P200" s="17">
        <v>73.959999999999994</v>
      </c>
      <c r="Q200" s="17">
        <v>81.290000000000006</v>
      </c>
      <c r="R200" s="17">
        <v>14</v>
      </c>
      <c r="S200" s="17">
        <v>16.489999999999998</v>
      </c>
      <c r="T200" s="17">
        <v>11.41</v>
      </c>
      <c r="U200" s="16">
        <v>2.4289000000000001</v>
      </c>
      <c r="V200" s="16">
        <v>2.4266000000000001</v>
      </c>
      <c r="W200" s="17">
        <f t="shared" si="64"/>
        <v>7.3300000000000125</v>
      </c>
      <c r="X200" s="17">
        <f t="shared" si="61"/>
        <v>1.4452234881682733</v>
      </c>
      <c r="Y200" s="17"/>
    </row>
    <row r="201" spans="1:25" x14ac:dyDescent="0.25">
      <c r="A201">
        <v>2029</v>
      </c>
      <c r="B201">
        <v>4014306</v>
      </c>
      <c r="C201" s="16">
        <f t="shared" si="62"/>
        <v>1.7876722676565566</v>
      </c>
      <c r="D201" s="46">
        <v>1.772</v>
      </c>
      <c r="E201">
        <v>76996</v>
      </c>
      <c r="F201" s="20">
        <f t="shared" si="63"/>
        <v>19.180401294769258</v>
      </c>
      <c r="G201">
        <v>17703</v>
      </c>
      <c r="H201" s="34">
        <f t="shared" si="57"/>
        <v>4.4099777147033628</v>
      </c>
      <c r="I201">
        <v>1499</v>
      </c>
      <c r="J201" s="34">
        <f t="shared" si="58"/>
        <v>0.37341448310118858</v>
      </c>
      <c r="K201">
        <v>10322</v>
      </c>
      <c r="L201" s="34">
        <f t="shared" si="59"/>
        <v>2.57130373220178</v>
      </c>
      <c r="M201">
        <v>11821</v>
      </c>
      <c r="N201" s="34">
        <f t="shared" si="60"/>
        <v>2.9447182153029687</v>
      </c>
      <c r="O201" s="17">
        <v>77.849999999999994</v>
      </c>
      <c r="P201" s="17">
        <v>74.25</v>
      </c>
      <c r="Q201" s="17">
        <v>81.59</v>
      </c>
      <c r="R201" s="17">
        <v>13.35</v>
      </c>
      <c r="S201" s="17">
        <v>15.76</v>
      </c>
      <c r="T201" s="17">
        <v>10.85</v>
      </c>
      <c r="U201" s="16">
        <v>2.4062000000000001</v>
      </c>
      <c r="V201" s="16">
        <v>2.4039000000000001</v>
      </c>
      <c r="W201" s="17">
        <f t="shared" si="64"/>
        <v>7.3400000000000034</v>
      </c>
      <c r="X201" s="17">
        <f t="shared" si="61"/>
        <v>1.4525345622119816</v>
      </c>
      <c r="Y201" s="17"/>
    </row>
    <row r="202" spans="1:25" x14ac:dyDescent="0.25">
      <c r="A202">
        <v>2030</v>
      </c>
      <c r="B202">
        <v>4085384</v>
      </c>
      <c r="C202" s="16">
        <f t="shared" si="62"/>
        <v>1.7551245689591857</v>
      </c>
      <c r="D202" s="46">
        <v>1.7390000000000001</v>
      </c>
      <c r="E202">
        <v>77378</v>
      </c>
      <c r="F202" s="20">
        <f t="shared" si="63"/>
        <v>18.940202438742602</v>
      </c>
      <c r="G202">
        <v>18044</v>
      </c>
      <c r="H202" s="34">
        <f t="shared" si="57"/>
        <v>4.4167206803570975</v>
      </c>
      <c r="I202">
        <v>1430</v>
      </c>
      <c r="J202" s="34">
        <f t="shared" si="58"/>
        <v>0.3500282959937181</v>
      </c>
      <c r="K202">
        <v>10278</v>
      </c>
      <c r="L202" s="34">
        <f t="shared" si="59"/>
        <v>2.5157977805758285</v>
      </c>
      <c r="M202">
        <v>11708</v>
      </c>
      <c r="N202" s="34">
        <f t="shared" si="60"/>
        <v>2.8658260765695465</v>
      </c>
      <c r="O202" s="17">
        <v>78.14</v>
      </c>
      <c r="P202" s="17">
        <v>74.53</v>
      </c>
      <c r="Q202" s="17">
        <v>81.900000000000006</v>
      </c>
      <c r="R202" s="17">
        <v>12.75</v>
      </c>
      <c r="S202" s="17">
        <v>15.12</v>
      </c>
      <c r="T202" s="17">
        <v>10.29</v>
      </c>
      <c r="U202" s="16">
        <v>2.3835999999999999</v>
      </c>
      <c r="V202" s="16">
        <v>2.3809999999999998</v>
      </c>
      <c r="W202" s="17">
        <f t="shared" si="64"/>
        <v>7.3700000000000045</v>
      </c>
      <c r="X202" s="17">
        <f t="shared" si="61"/>
        <v>1.4693877551020409</v>
      </c>
      <c r="Y202" s="17"/>
    </row>
    <row r="203" spans="1:25" x14ac:dyDescent="0.25">
      <c r="U203" s="16"/>
      <c r="V203" s="16"/>
    </row>
    <row r="204" spans="1:25" x14ac:dyDescent="0.25">
      <c r="A204" s="35" t="s">
        <v>284</v>
      </c>
      <c r="U204" s="16"/>
      <c r="V204" s="16"/>
    </row>
    <row r="205" spans="1:25" x14ac:dyDescent="0.25">
      <c r="A205" s="92" t="s">
        <v>276</v>
      </c>
      <c r="B205" s="88" t="s">
        <v>255</v>
      </c>
      <c r="C205" s="88" t="s">
        <v>256</v>
      </c>
      <c r="D205" s="95" t="s">
        <v>257</v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1" t="s">
        <v>265</v>
      </c>
      <c r="P205" s="91"/>
      <c r="Q205" s="91"/>
      <c r="R205" s="91" t="s">
        <v>269</v>
      </c>
      <c r="S205" s="91"/>
      <c r="T205" s="91"/>
      <c r="U205" s="88" t="s">
        <v>270</v>
      </c>
      <c r="V205" s="88" t="s">
        <v>270</v>
      </c>
      <c r="W205" s="88" t="s">
        <v>271</v>
      </c>
      <c r="X205" s="88" t="s">
        <v>272</v>
      </c>
    </row>
    <row r="206" spans="1:25" x14ac:dyDescent="0.25">
      <c r="A206" s="93"/>
      <c r="B206" s="88"/>
      <c r="C206" s="88"/>
      <c r="D206" s="89" t="s">
        <v>258</v>
      </c>
      <c r="E206" s="88" t="s">
        <v>261</v>
      </c>
      <c r="F206" s="88" t="s">
        <v>262</v>
      </c>
      <c r="G206" s="88" t="s">
        <v>263</v>
      </c>
      <c r="H206" s="88" t="s">
        <v>264</v>
      </c>
      <c r="I206" s="90" t="s">
        <v>273</v>
      </c>
      <c r="J206" s="90"/>
      <c r="K206" s="88" t="s">
        <v>274</v>
      </c>
      <c r="L206" s="88"/>
      <c r="M206" s="88" t="s">
        <v>275</v>
      </c>
      <c r="N206" s="88"/>
      <c r="O206" s="88" t="s">
        <v>266</v>
      </c>
      <c r="P206" s="88" t="s">
        <v>267</v>
      </c>
      <c r="Q206" s="88" t="s">
        <v>268</v>
      </c>
      <c r="R206" s="88" t="s">
        <v>266</v>
      </c>
      <c r="S206" s="88" t="s">
        <v>267</v>
      </c>
      <c r="T206" s="88" t="s">
        <v>268</v>
      </c>
      <c r="U206" s="88"/>
      <c r="V206" s="88"/>
      <c r="W206" s="88"/>
      <c r="X206" s="88"/>
    </row>
    <row r="207" spans="1:25" x14ac:dyDescent="0.25">
      <c r="A207" s="93"/>
      <c r="B207" s="88"/>
      <c r="C207" s="88"/>
      <c r="D207" s="89"/>
      <c r="E207" s="88"/>
      <c r="F207" s="88"/>
      <c r="G207" s="88"/>
      <c r="H207" s="88"/>
      <c r="I207" s="90"/>
      <c r="J207" s="90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</row>
    <row r="208" spans="1:25" x14ac:dyDescent="0.25">
      <c r="A208" s="94"/>
      <c r="B208" s="88"/>
      <c r="C208" s="88"/>
      <c r="D208" s="89"/>
      <c r="E208" s="88"/>
      <c r="F208" s="88"/>
      <c r="G208" s="88"/>
      <c r="H208" s="88"/>
      <c r="I208" s="44" t="s">
        <v>259</v>
      </c>
      <c r="J208" s="44" t="s">
        <v>260</v>
      </c>
      <c r="K208" s="44" t="s">
        <v>259</v>
      </c>
      <c r="L208" s="44" t="s">
        <v>260</v>
      </c>
      <c r="M208" s="44" t="s">
        <v>259</v>
      </c>
      <c r="N208" s="44" t="s">
        <v>260</v>
      </c>
      <c r="O208" s="88"/>
      <c r="P208" s="88"/>
      <c r="Q208" s="88"/>
      <c r="R208" s="88"/>
      <c r="S208" s="88"/>
      <c r="T208" s="88"/>
      <c r="U208" s="88"/>
      <c r="V208" s="88"/>
      <c r="W208" s="88"/>
      <c r="X208" s="88"/>
    </row>
    <row r="209" spans="1:25" x14ac:dyDescent="0.25">
      <c r="A209">
        <v>2012</v>
      </c>
      <c r="B209">
        <v>430593</v>
      </c>
      <c r="C209" s="16" t="e">
        <f>NA()</f>
        <v>#N/A</v>
      </c>
      <c r="D209" s="46">
        <v>1.496</v>
      </c>
      <c r="E209">
        <v>11894</v>
      </c>
      <c r="F209" s="20">
        <f>+E209/B209*1000</f>
        <v>27.622371938234018</v>
      </c>
      <c r="G209">
        <v>2425</v>
      </c>
      <c r="H209" s="34">
        <f t="shared" ref="H209:H227" si="65">+G209/B209*1000</f>
        <v>5.6317682823455097</v>
      </c>
      <c r="I209">
        <v>-661</v>
      </c>
      <c r="J209" s="34">
        <f t="shared" ref="J209:J227" si="66">+I209/B209*1000</f>
        <v>-1.5350923029403636</v>
      </c>
      <c r="K209">
        <v>-2367</v>
      </c>
      <c r="L209" s="34">
        <f t="shared" ref="L209:L227" si="67">+K209/B209*1000</f>
        <v>-5.4970703193038437</v>
      </c>
      <c r="M209">
        <v>-3028</v>
      </c>
      <c r="N209" s="34">
        <f t="shared" ref="N209:N227" si="68">+M209/B209*1000</f>
        <v>-7.0321626222442077</v>
      </c>
      <c r="O209" s="17">
        <v>69.900000000000006</v>
      </c>
      <c r="P209" s="17">
        <v>67.760000000000005</v>
      </c>
      <c r="Q209" s="17">
        <v>72.12</v>
      </c>
      <c r="R209" s="17">
        <v>35.799999999999997</v>
      </c>
      <c r="S209" s="17">
        <v>39.590000000000003</v>
      </c>
      <c r="T209" s="17">
        <v>31.85</v>
      </c>
      <c r="U209" s="16">
        <v>3.5659999999999998</v>
      </c>
      <c r="V209" s="16">
        <v>3.5579999999999998</v>
      </c>
      <c r="W209" s="17">
        <f>Q209-P209</f>
        <v>4.3599999999999994</v>
      </c>
      <c r="X209" s="17">
        <f t="shared" ref="X209:X227" si="69">S209/T209</f>
        <v>1.2430141287284144</v>
      </c>
      <c r="Y209" s="17"/>
    </row>
    <row r="210" spans="1:25" x14ac:dyDescent="0.25">
      <c r="A210">
        <v>2013</v>
      </c>
      <c r="B210">
        <v>437016</v>
      </c>
      <c r="C210" s="16">
        <f t="shared" ref="C210:C227" si="70">100*LN(B210/B209)</f>
        <v>1.480647928596317</v>
      </c>
      <c r="D210" s="46">
        <v>1.4650000000000001</v>
      </c>
      <c r="E210">
        <v>11774</v>
      </c>
      <c r="F210" s="20">
        <f t="shared" ref="F210:F227" si="71">+E210/B210*1000</f>
        <v>26.941805334358467</v>
      </c>
      <c r="G210">
        <v>2382</v>
      </c>
      <c r="H210" s="34">
        <f t="shared" si="65"/>
        <v>5.4506013509802838</v>
      </c>
      <c r="I210">
        <v>-631</v>
      </c>
      <c r="J210" s="34">
        <f t="shared" si="66"/>
        <v>-1.4438830614897395</v>
      </c>
      <c r="K210">
        <v>-2357</v>
      </c>
      <c r="L210" s="34">
        <f t="shared" si="67"/>
        <v>-5.3933952074981235</v>
      </c>
      <c r="M210">
        <v>-2988</v>
      </c>
      <c r="N210" s="34">
        <f t="shared" si="68"/>
        <v>-6.8372782689878626</v>
      </c>
      <c r="O210" s="17">
        <v>70.61</v>
      </c>
      <c r="P210" s="17">
        <v>68.34</v>
      </c>
      <c r="Q210" s="17">
        <v>72.959999999999994</v>
      </c>
      <c r="R210" s="17">
        <v>33.630000000000003</v>
      </c>
      <c r="S210" s="17">
        <v>37.549999999999997</v>
      </c>
      <c r="T210" s="17">
        <v>29.55</v>
      </c>
      <c r="U210" s="16">
        <v>3.4860000000000002</v>
      </c>
      <c r="V210" s="16">
        <v>3.4782999999999999</v>
      </c>
      <c r="W210" s="17">
        <f t="shared" ref="W210:W227" si="72">Q210-P210</f>
        <v>4.6199999999999903</v>
      </c>
      <c r="X210" s="17">
        <f t="shared" si="69"/>
        <v>1.2707275803722502</v>
      </c>
      <c r="Y210" s="17"/>
    </row>
    <row r="211" spans="1:25" x14ac:dyDescent="0.25">
      <c r="A211">
        <v>2014</v>
      </c>
      <c r="B211">
        <v>443390</v>
      </c>
      <c r="C211" s="16">
        <f t="shared" si="70"/>
        <v>1.4479936230687629</v>
      </c>
      <c r="D211" s="46">
        <v>1.43</v>
      </c>
      <c r="E211">
        <v>11647</v>
      </c>
      <c r="F211" s="20">
        <f t="shared" si="71"/>
        <v>26.268070998443807</v>
      </c>
      <c r="G211">
        <v>2357</v>
      </c>
      <c r="H211" s="34">
        <f t="shared" si="65"/>
        <v>5.3158618823157937</v>
      </c>
      <c r="I211">
        <v>-600</v>
      </c>
      <c r="J211" s="34">
        <f t="shared" si="66"/>
        <v>-1.3532104918920138</v>
      </c>
      <c r="K211">
        <v>-2348</v>
      </c>
      <c r="L211" s="34">
        <f t="shared" si="67"/>
        <v>-5.2955637249374146</v>
      </c>
      <c r="M211">
        <v>-2948</v>
      </c>
      <c r="N211" s="34">
        <f t="shared" si="68"/>
        <v>-6.6487742168294286</v>
      </c>
      <c r="O211" s="17">
        <v>71.209999999999994</v>
      </c>
      <c r="P211" s="17">
        <v>68.84</v>
      </c>
      <c r="Q211" s="17">
        <v>73.680000000000007</v>
      </c>
      <c r="R211" s="17">
        <v>31.84</v>
      </c>
      <c r="S211" s="17">
        <v>35.76</v>
      </c>
      <c r="T211" s="17">
        <v>27.77</v>
      </c>
      <c r="U211" s="16">
        <v>3.4054000000000002</v>
      </c>
      <c r="V211" s="16">
        <v>3.3984999999999999</v>
      </c>
      <c r="W211" s="17">
        <f t="shared" si="72"/>
        <v>4.8400000000000034</v>
      </c>
      <c r="X211" s="17">
        <f t="shared" si="69"/>
        <v>1.287720561757292</v>
      </c>
      <c r="Y211" s="17"/>
    </row>
    <row r="212" spans="1:25" x14ac:dyDescent="0.25">
      <c r="A212">
        <v>2015</v>
      </c>
      <c r="B212">
        <v>449697</v>
      </c>
      <c r="C212" s="16">
        <f t="shared" si="70"/>
        <v>1.412427871199432</v>
      </c>
      <c r="D212" s="46">
        <v>1.3939999999999999</v>
      </c>
      <c r="E212">
        <v>11517</v>
      </c>
      <c r="F212" s="20">
        <f t="shared" si="71"/>
        <v>25.610577789044623</v>
      </c>
      <c r="G212">
        <v>2338</v>
      </c>
      <c r="H212" s="34">
        <f t="shared" si="65"/>
        <v>5.1990562534328673</v>
      </c>
      <c r="I212">
        <v>-571</v>
      </c>
      <c r="J212" s="34">
        <f t="shared" si="66"/>
        <v>-1.2697438497477191</v>
      </c>
      <c r="K212">
        <v>-2338</v>
      </c>
      <c r="L212" s="34">
        <f t="shared" si="67"/>
        <v>-5.1990562534328673</v>
      </c>
      <c r="M212">
        <v>-2909</v>
      </c>
      <c r="N212" s="34">
        <f t="shared" si="68"/>
        <v>-6.4688001031805857</v>
      </c>
      <c r="O212" s="17">
        <v>71.77</v>
      </c>
      <c r="P212" s="17">
        <v>69.31</v>
      </c>
      <c r="Q212" s="17">
        <v>74.34</v>
      </c>
      <c r="R212" s="17">
        <v>30.29</v>
      </c>
      <c r="S212" s="17">
        <v>34.119999999999997</v>
      </c>
      <c r="T212" s="17">
        <v>26.3</v>
      </c>
      <c r="U212" s="16">
        <v>3.3256000000000001</v>
      </c>
      <c r="V212" s="16">
        <v>3.3197000000000001</v>
      </c>
      <c r="W212" s="17">
        <f t="shared" si="72"/>
        <v>5.0300000000000011</v>
      </c>
      <c r="X212" s="17">
        <f t="shared" si="69"/>
        <v>1.2973384030418249</v>
      </c>
      <c r="Y212" s="17"/>
    </row>
    <row r="213" spans="1:25" x14ac:dyDescent="0.25">
      <c r="A213">
        <v>2016</v>
      </c>
      <c r="B213">
        <v>455928</v>
      </c>
      <c r="C213" s="16">
        <f t="shared" si="70"/>
        <v>1.3760879670524044</v>
      </c>
      <c r="D213" s="46">
        <v>1.359</v>
      </c>
      <c r="E213">
        <v>11384</v>
      </c>
      <c r="F213" s="20">
        <f t="shared" si="71"/>
        <v>24.968854731448825</v>
      </c>
      <c r="G213">
        <v>2320</v>
      </c>
      <c r="H213" s="34">
        <f t="shared" si="65"/>
        <v>5.0885227492060148</v>
      </c>
      <c r="I213">
        <v>-540</v>
      </c>
      <c r="J213" s="34">
        <f t="shared" si="66"/>
        <v>-1.1843975364531241</v>
      </c>
      <c r="K213">
        <v>-2329</v>
      </c>
      <c r="L213" s="34">
        <f t="shared" si="67"/>
        <v>-5.1082627081469001</v>
      </c>
      <c r="M213">
        <v>-2869</v>
      </c>
      <c r="N213" s="34">
        <f t="shared" si="68"/>
        <v>-6.2926602446000244</v>
      </c>
      <c r="O213" s="17">
        <v>72.33</v>
      </c>
      <c r="P213" s="17">
        <v>69.77</v>
      </c>
      <c r="Q213" s="17">
        <v>74.989999999999995</v>
      </c>
      <c r="R213" s="17">
        <v>28.54</v>
      </c>
      <c r="S213" s="17">
        <v>32.46</v>
      </c>
      <c r="T213" s="17">
        <v>24.47</v>
      </c>
      <c r="U213" s="16">
        <v>3.2458</v>
      </c>
      <c r="V213" s="16">
        <v>3.2408000000000001</v>
      </c>
      <c r="W213" s="17">
        <f t="shared" si="72"/>
        <v>5.2199999999999989</v>
      </c>
      <c r="X213" s="17">
        <f t="shared" si="69"/>
        <v>1.3265222721700043</v>
      </c>
      <c r="Y213" s="17"/>
    </row>
    <row r="214" spans="1:25" x14ac:dyDescent="0.25">
      <c r="A214">
        <v>2017</v>
      </c>
      <c r="B214">
        <v>462081</v>
      </c>
      <c r="C214" s="16">
        <f t="shared" si="70"/>
        <v>1.3405298078631012</v>
      </c>
      <c r="D214" s="46">
        <v>1.3220000000000001</v>
      </c>
      <c r="E214">
        <v>11250</v>
      </c>
      <c r="F214" s="20">
        <f t="shared" si="71"/>
        <v>24.346380829335114</v>
      </c>
      <c r="G214">
        <v>2310</v>
      </c>
      <c r="H214" s="34">
        <f t="shared" si="65"/>
        <v>4.9991235302901433</v>
      </c>
      <c r="I214">
        <v>-510</v>
      </c>
      <c r="J214" s="34">
        <f t="shared" si="66"/>
        <v>-1.1037025975965253</v>
      </c>
      <c r="K214">
        <v>-2320</v>
      </c>
      <c r="L214" s="34">
        <f t="shared" si="67"/>
        <v>-5.0207647576939971</v>
      </c>
      <c r="M214">
        <v>-2830</v>
      </c>
      <c r="N214" s="34">
        <f t="shared" si="68"/>
        <v>-6.1244673552905224</v>
      </c>
      <c r="O214" s="17">
        <v>72.849999999999994</v>
      </c>
      <c r="P214" s="17">
        <v>70.22</v>
      </c>
      <c r="Q214" s="17">
        <v>75.599999999999994</v>
      </c>
      <c r="R214" s="17">
        <v>27.11</v>
      </c>
      <c r="S214" s="17">
        <v>31.1</v>
      </c>
      <c r="T214" s="17">
        <v>22.95</v>
      </c>
      <c r="U214" s="16">
        <v>3.1669</v>
      </c>
      <c r="V214" s="16">
        <v>3.1621000000000001</v>
      </c>
      <c r="W214" s="17">
        <f t="shared" si="72"/>
        <v>5.3799999999999955</v>
      </c>
      <c r="X214" s="17">
        <f t="shared" si="69"/>
        <v>1.355119825708061</v>
      </c>
      <c r="Y214" s="17"/>
    </row>
    <row r="215" spans="1:25" x14ac:dyDescent="0.25">
      <c r="A215">
        <v>2018</v>
      </c>
      <c r="B215">
        <v>468180</v>
      </c>
      <c r="C215" s="16">
        <f t="shared" si="70"/>
        <v>1.3112636967236075</v>
      </c>
      <c r="D215" s="46">
        <v>1.3009999999999999</v>
      </c>
      <c r="E215">
        <v>11183</v>
      </c>
      <c r="F215" s="20">
        <f t="shared" si="71"/>
        <v>23.886112179076424</v>
      </c>
      <c r="G215">
        <v>2304</v>
      </c>
      <c r="H215" s="34">
        <f t="shared" si="65"/>
        <v>4.9211841599384858</v>
      </c>
      <c r="I215">
        <v>-480</v>
      </c>
      <c r="J215" s="34">
        <f t="shared" si="66"/>
        <v>-1.0252466999871843</v>
      </c>
      <c r="K215">
        <v>-2310</v>
      </c>
      <c r="L215" s="34">
        <f t="shared" si="67"/>
        <v>-4.9339997436883252</v>
      </c>
      <c r="M215">
        <v>-2790</v>
      </c>
      <c r="N215" s="34">
        <f t="shared" si="68"/>
        <v>-5.959246443675509</v>
      </c>
      <c r="O215" s="17">
        <v>73.349999999999994</v>
      </c>
      <c r="P215" s="17">
        <v>70.64</v>
      </c>
      <c r="Q215" s="17">
        <v>76.180000000000007</v>
      </c>
      <c r="R215" s="17">
        <v>25.65</v>
      </c>
      <c r="S215" s="17">
        <v>29.63</v>
      </c>
      <c r="T215" s="17">
        <v>21.52</v>
      </c>
      <c r="U215" s="16">
        <v>3.1065999999999998</v>
      </c>
      <c r="V215" s="16">
        <v>3.1021000000000001</v>
      </c>
      <c r="W215" s="17">
        <f t="shared" si="72"/>
        <v>5.5400000000000063</v>
      </c>
      <c r="X215" s="17">
        <f t="shared" si="69"/>
        <v>1.3768587360594795</v>
      </c>
      <c r="Y215" s="17"/>
    </row>
    <row r="216" spans="1:25" x14ac:dyDescent="0.25">
      <c r="A216">
        <v>2019</v>
      </c>
      <c r="B216">
        <v>474257</v>
      </c>
      <c r="C216" s="16">
        <f t="shared" si="70"/>
        <v>1.2896531497070225</v>
      </c>
      <c r="D216" s="46">
        <v>1.2789999999999999</v>
      </c>
      <c r="E216">
        <v>11118</v>
      </c>
      <c r="F216" s="20">
        <f t="shared" si="71"/>
        <v>23.442985554245904</v>
      </c>
      <c r="G216">
        <v>2303</v>
      </c>
      <c r="H216" s="34">
        <f t="shared" si="65"/>
        <v>4.8560168853596251</v>
      </c>
      <c r="I216">
        <v>-449</v>
      </c>
      <c r="J216" s="34">
        <f t="shared" si="66"/>
        <v>-0.94674406492682239</v>
      </c>
      <c r="K216">
        <v>-2301</v>
      </c>
      <c r="L216" s="34">
        <f t="shared" si="67"/>
        <v>-4.851799762575987</v>
      </c>
      <c r="M216">
        <v>-2750</v>
      </c>
      <c r="N216" s="34">
        <f t="shared" si="68"/>
        <v>-5.7985438275028098</v>
      </c>
      <c r="O216" s="17">
        <v>73.84</v>
      </c>
      <c r="P216" s="17">
        <v>71.06</v>
      </c>
      <c r="Q216" s="17">
        <v>76.72</v>
      </c>
      <c r="R216" s="17">
        <v>24.36</v>
      </c>
      <c r="S216" s="17">
        <v>28.21</v>
      </c>
      <c r="T216" s="17">
        <v>20.36</v>
      </c>
      <c r="U216" s="16">
        <v>3.0461</v>
      </c>
      <c r="V216" s="16">
        <v>3.0425</v>
      </c>
      <c r="W216" s="17">
        <f t="shared" si="72"/>
        <v>5.6599999999999966</v>
      </c>
      <c r="X216" s="17">
        <f t="shared" si="69"/>
        <v>1.3855599214145384</v>
      </c>
      <c r="Y216" s="17"/>
    </row>
    <row r="217" spans="1:25" x14ac:dyDescent="0.25">
      <c r="A217">
        <v>2020</v>
      </c>
      <c r="B217">
        <v>480308</v>
      </c>
      <c r="C217" s="16">
        <f t="shared" si="70"/>
        <v>1.26781959347759</v>
      </c>
      <c r="D217" s="46">
        <v>1.2569999999999999</v>
      </c>
      <c r="E217">
        <v>11053</v>
      </c>
      <c r="F217" s="20">
        <f t="shared" si="71"/>
        <v>23.012317096529728</v>
      </c>
      <c r="G217">
        <v>2305</v>
      </c>
      <c r="H217" s="34">
        <f t="shared" si="65"/>
        <v>4.7990039724510112</v>
      </c>
      <c r="I217">
        <v>-419</v>
      </c>
      <c r="J217" s="34">
        <f t="shared" si="66"/>
        <v>-0.87235690431972812</v>
      </c>
      <c r="K217">
        <v>-2291</v>
      </c>
      <c r="L217" s="34">
        <f t="shared" si="67"/>
        <v>-4.7698560090608533</v>
      </c>
      <c r="M217">
        <v>-2710</v>
      </c>
      <c r="N217" s="34">
        <f t="shared" si="68"/>
        <v>-5.6422129133805807</v>
      </c>
      <c r="O217" s="17">
        <v>74.31</v>
      </c>
      <c r="P217" s="17">
        <v>71.47</v>
      </c>
      <c r="Q217" s="17">
        <v>77.260000000000005</v>
      </c>
      <c r="R217" s="17">
        <v>23.06</v>
      </c>
      <c r="S217" s="17">
        <v>26.96</v>
      </c>
      <c r="T217" s="17">
        <v>19</v>
      </c>
      <c r="U217" s="16">
        <v>2.9861</v>
      </c>
      <c r="V217" s="16">
        <v>2.9832000000000001</v>
      </c>
      <c r="W217" s="17">
        <f t="shared" si="72"/>
        <v>5.7900000000000063</v>
      </c>
      <c r="X217" s="17">
        <f t="shared" si="69"/>
        <v>1.4189473684210527</v>
      </c>
      <c r="Y217" s="17"/>
    </row>
    <row r="218" spans="1:25" x14ac:dyDescent="0.25">
      <c r="A218">
        <v>2021</v>
      </c>
      <c r="B218">
        <v>486321</v>
      </c>
      <c r="C218" s="16">
        <f t="shared" si="70"/>
        <v>1.2441334909034931</v>
      </c>
      <c r="D218" s="46">
        <v>1.2310000000000001</v>
      </c>
      <c r="E218">
        <v>10985</v>
      </c>
      <c r="F218" s="20">
        <f t="shared" si="71"/>
        <v>22.587961449330791</v>
      </c>
      <c r="G218">
        <v>2310</v>
      </c>
      <c r="H218" s="34">
        <f t="shared" si="65"/>
        <v>4.7499491076881313</v>
      </c>
      <c r="I218">
        <v>-406</v>
      </c>
      <c r="J218" s="34">
        <f t="shared" si="66"/>
        <v>-0.8348395401391262</v>
      </c>
      <c r="K218">
        <v>-2282</v>
      </c>
      <c r="L218" s="34">
        <f t="shared" si="67"/>
        <v>-4.6923739669888818</v>
      </c>
      <c r="M218">
        <v>-2688</v>
      </c>
      <c r="N218" s="34">
        <f t="shared" si="68"/>
        <v>-5.5272135071280086</v>
      </c>
      <c r="O218" s="17">
        <v>74.77</v>
      </c>
      <c r="P218" s="17">
        <v>71.849999999999994</v>
      </c>
      <c r="Q218" s="17">
        <v>77.790000000000006</v>
      </c>
      <c r="R218" s="17">
        <v>21.92</v>
      </c>
      <c r="S218" s="17">
        <v>25.87</v>
      </c>
      <c r="T218" s="17">
        <v>17.82</v>
      </c>
      <c r="U218" s="16">
        <v>2.9264999999999999</v>
      </c>
      <c r="V218" s="16">
        <v>2.9238</v>
      </c>
      <c r="W218" s="17">
        <f t="shared" si="72"/>
        <v>5.9400000000000119</v>
      </c>
      <c r="X218" s="17">
        <f t="shared" si="69"/>
        <v>1.4517396184062852</v>
      </c>
      <c r="Y218" s="17"/>
    </row>
    <row r="219" spans="1:25" x14ac:dyDescent="0.25">
      <c r="A219">
        <v>2022</v>
      </c>
      <c r="B219">
        <v>492280</v>
      </c>
      <c r="C219" s="16">
        <f t="shared" si="70"/>
        <v>1.2178760606529706</v>
      </c>
      <c r="D219" s="46">
        <v>1.2050000000000001</v>
      </c>
      <c r="E219">
        <v>10913</v>
      </c>
      <c r="F219" s="20">
        <f t="shared" si="71"/>
        <v>22.168278215649629</v>
      </c>
      <c r="G219">
        <v>2318</v>
      </c>
      <c r="H219" s="34">
        <f t="shared" si="65"/>
        <v>4.7087023645080031</v>
      </c>
      <c r="I219">
        <v>-392</v>
      </c>
      <c r="J219" s="34">
        <f t="shared" si="66"/>
        <v>-0.79629479158202654</v>
      </c>
      <c r="K219">
        <v>-2273</v>
      </c>
      <c r="L219" s="34">
        <f t="shared" si="67"/>
        <v>-4.6172909726172096</v>
      </c>
      <c r="M219">
        <v>-2665</v>
      </c>
      <c r="N219" s="34">
        <f t="shared" si="68"/>
        <v>-5.4135857641992366</v>
      </c>
      <c r="O219" s="17">
        <v>75.2</v>
      </c>
      <c r="P219" s="17">
        <v>72.25</v>
      </c>
      <c r="Q219" s="17">
        <v>78.28</v>
      </c>
      <c r="R219" s="17">
        <v>20.78</v>
      </c>
      <c r="S219" s="17">
        <v>24.6</v>
      </c>
      <c r="T219" s="17">
        <v>16.809999999999999</v>
      </c>
      <c r="U219" s="16">
        <v>2.8677999999999999</v>
      </c>
      <c r="V219" s="16">
        <v>2.8653</v>
      </c>
      <c r="W219" s="17">
        <f t="shared" si="72"/>
        <v>6.0300000000000011</v>
      </c>
      <c r="X219" s="17">
        <f t="shared" si="69"/>
        <v>1.4634146341463417</v>
      </c>
      <c r="Y219" s="17"/>
    </row>
    <row r="220" spans="1:25" x14ac:dyDescent="0.25">
      <c r="A220">
        <v>2023</v>
      </c>
      <c r="B220">
        <v>498205</v>
      </c>
      <c r="C220" s="16">
        <f t="shared" si="70"/>
        <v>1.1963978603650762</v>
      </c>
      <c r="D220" s="46">
        <v>1.1879999999999999</v>
      </c>
      <c r="E220">
        <v>10895</v>
      </c>
      <c r="F220" s="20">
        <f t="shared" si="71"/>
        <v>21.86850794351723</v>
      </c>
      <c r="G220">
        <v>2332</v>
      </c>
      <c r="H220" s="34">
        <f t="shared" si="65"/>
        <v>4.6808040866711496</v>
      </c>
      <c r="I220">
        <v>-379</v>
      </c>
      <c r="J220" s="34">
        <f t="shared" si="66"/>
        <v>-0.76073102437751527</v>
      </c>
      <c r="K220">
        <v>-2263</v>
      </c>
      <c r="L220" s="34">
        <f t="shared" si="67"/>
        <v>-4.542306881705322</v>
      </c>
      <c r="M220">
        <v>-2642</v>
      </c>
      <c r="N220" s="34">
        <f t="shared" si="68"/>
        <v>-5.303037906082837</v>
      </c>
      <c r="O220" s="17">
        <v>75.61</v>
      </c>
      <c r="P220" s="17">
        <v>72.61</v>
      </c>
      <c r="Q220" s="17">
        <v>78.73</v>
      </c>
      <c r="R220" s="17">
        <v>19.760000000000002</v>
      </c>
      <c r="S220" s="17">
        <v>23.44</v>
      </c>
      <c r="T220" s="17">
        <v>15.94</v>
      </c>
      <c r="U220" s="16">
        <v>2.8252999999999999</v>
      </c>
      <c r="V220" s="16">
        <v>2.8226</v>
      </c>
      <c r="W220" s="17">
        <f t="shared" si="72"/>
        <v>6.1200000000000045</v>
      </c>
      <c r="X220" s="17">
        <f t="shared" si="69"/>
        <v>1.4705144291091594</v>
      </c>
      <c r="Y220" s="17"/>
    </row>
    <row r="221" spans="1:25" x14ac:dyDescent="0.25">
      <c r="A221">
        <v>2024</v>
      </c>
      <c r="B221">
        <v>504117</v>
      </c>
      <c r="C221" s="16">
        <f t="shared" si="70"/>
        <v>1.179674507974106</v>
      </c>
      <c r="D221" s="46">
        <v>1.171</v>
      </c>
      <c r="E221">
        <v>10869</v>
      </c>
      <c r="F221" s="20">
        <f t="shared" si="71"/>
        <v>21.560471081118074</v>
      </c>
      <c r="G221">
        <v>2348</v>
      </c>
      <c r="H221" s="34">
        <f t="shared" si="65"/>
        <v>4.6576489188025798</v>
      </c>
      <c r="I221">
        <v>-365</v>
      </c>
      <c r="J221" s="34">
        <f t="shared" si="66"/>
        <v>-0.72403826889392742</v>
      </c>
      <c r="K221">
        <v>-2254</v>
      </c>
      <c r="L221" s="34">
        <f t="shared" si="67"/>
        <v>-4.4711842687312666</v>
      </c>
      <c r="M221">
        <v>-2619</v>
      </c>
      <c r="N221" s="34">
        <f t="shared" si="68"/>
        <v>-5.1952225376251944</v>
      </c>
      <c r="O221" s="17">
        <v>75.989999999999995</v>
      </c>
      <c r="P221" s="17">
        <v>72.95</v>
      </c>
      <c r="Q221" s="17">
        <v>79.16</v>
      </c>
      <c r="R221" s="17">
        <v>18.79</v>
      </c>
      <c r="S221" s="17">
        <v>22.4</v>
      </c>
      <c r="T221" s="17">
        <v>15.03</v>
      </c>
      <c r="U221" s="16">
        <v>2.782</v>
      </c>
      <c r="V221" s="16">
        <v>2.7793000000000001</v>
      </c>
      <c r="W221" s="17">
        <f t="shared" si="72"/>
        <v>6.2099999999999937</v>
      </c>
      <c r="X221" s="17">
        <f t="shared" si="69"/>
        <v>1.4903526280771791</v>
      </c>
      <c r="Y221" s="17"/>
    </row>
    <row r="222" spans="1:25" x14ac:dyDescent="0.25">
      <c r="A222">
        <v>2025</v>
      </c>
      <c r="B222">
        <v>510006</v>
      </c>
      <c r="C222" s="16">
        <f t="shared" si="70"/>
        <v>1.1614106367522505</v>
      </c>
      <c r="D222" s="46">
        <v>1.1519999999999999</v>
      </c>
      <c r="E222">
        <v>10837</v>
      </c>
      <c r="F222" s="20">
        <f t="shared" si="71"/>
        <v>21.248769622318171</v>
      </c>
      <c r="G222">
        <v>2366</v>
      </c>
      <c r="H222" s="34">
        <f t="shared" si="65"/>
        <v>4.6391611079085351</v>
      </c>
      <c r="I222">
        <v>-352</v>
      </c>
      <c r="J222" s="34">
        <f t="shared" si="66"/>
        <v>-0.69018795857303639</v>
      </c>
      <c r="K222">
        <v>-2245</v>
      </c>
      <c r="L222" s="34">
        <f t="shared" si="67"/>
        <v>-4.4019089971490528</v>
      </c>
      <c r="M222">
        <v>-2597</v>
      </c>
      <c r="N222" s="34">
        <f t="shared" si="68"/>
        <v>-5.0920969557220896</v>
      </c>
      <c r="O222" s="17">
        <v>76.38</v>
      </c>
      <c r="P222" s="17">
        <v>73.3</v>
      </c>
      <c r="Q222" s="17">
        <v>79.58</v>
      </c>
      <c r="R222" s="17">
        <v>17.920000000000002</v>
      </c>
      <c r="S222" s="17">
        <v>21.56</v>
      </c>
      <c r="T222" s="17">
        <v>14.13</v>
      </c>
      <c r="U222" s="16">
        <v>2.7395999999999998</v>
      </c>
      <c r="V222" s="16">
        <v>2.7372000000000001</v>
      </c>
      <c r="W222" s="17">
        <f t="shared" si="72"/>
        <v>6.2800000000000011</v>
      </c>
      <c r="X222" s="17">
        <f t="shared" si="69"/>
        <v>1.5258315640481244</v>
      </c>
      <c r="Y222" s="17"/>
    </row>
    <row r="223" spans="1:25" x14ac:dyDescent="0.25">
      <c r="A223">
        <v>2026</v>
      </c>
      <c r="B223">
        <v>515860</v>
      </c>
      <c r="C223" s="16">
        <f t="shared" si="70"/>
        <v>1.1412920483713875</v>
      </c>
      <c r="D223" s="46">
        <v>1.131</v>
      </c>
      <c r="E223">
        <v>10795</v>
      </c>
      <c r="F223" s="20">
        <f t="shared" si="71"/>
        <v>20.926220292327375</v>
      </c>
      <c r="G223">
        <v>2386</v>
      </c>
      <c r="H223" s="34">
        <f t="shared" si="65"/>
        <v>4.625285930291164</v>
      </c>
      <c r="I223">
        <v>-338</v>
      </c>
      <c r="J223" s="34">
        <f t="shared" si="66"/>
        <v>-0.65521653161710536</v>
      </c>
      <c r="K223">
        <v>-2235</v>
      </c>
      <c r="L223" s="34">
        <f t="shared" si="67"/>
        <v>-4.3325708525568949</v>
      </c>
      <c r="M223">
        <v>-2573</v>
      </c>
      <c r="N223" s="34">
        <f t="shared" si="68"/>
        <v>-4.9877873841740001</v>
      </c>
      <c r="O223" s="17">
        <v>76.75</v>
      </c>
      <c r="P223" s="17">
        <v>73.63</v>
      </c>
      <c r="Q223" s="17">
        <v>79.989999999999995</v>
      </c>
      <c r="R223" s="17">
        <v>16.96</v>
      </c>
      <c r="S223" s="17">
        <v>20.36</v>
      </c>
      <c r="T223" s="17">
        <v>13.42</v>
      </c>
      <c r="U223" s="16">
        <v>2.6974</v>
      </c>
      <c r="V223" s="16">
        <v>2.6947999999999999</v>
      </c>
      <c r="W223" s="17">
        <f t="shared" si="72"/>
        <v>6.3599999999999994</v>
      </c>
      <c r="X223" s="17">
        <f t="shared" si="69"/>
        <v>1.5171385991058122</v>
      </c>
      <c r="Y223" s="17"/>
    </row>
    <row r="224" spans="1:25" x14ac:dyDescent="0.25">
      <c r="A224">
        <v>2027</v>
      </c>
      <c r="B224">
        <v>521671</v>
      </c>
      <c r="C224" s="16">
        <f t="shared" si="70"/>
        <v>1.1201710142144392</v>
      </c>
      <c r="D224" s="46">
        <v>1.109</v>
      </c>
      <c r="E224">
        <v>10742</v>
      </c>
      <c r="F224" s="20">
        <f t="shared" si="71"/>
        <v>20.591522242946223</v>
      </c>
      <c r="G224">
        <v>2407</v>
      </c>
      <c r="H224" s="34">
        <f t="shared" si="65"/>
        <v>4.6140191806713426</v>
      </c>
      <c r="I224">
        <v>-325</v>
      </c>
      <c r="J224" s="34">
        <f t="shared" si="66"/>
        <v>-0.62299801982475544</v>
      </c>
      <c r="K224">
        <v>-2226</v>
      </c>
      <c r="L224" s="34">
        <f t="shared" si="67"/>
        <v>-4.2670572065535559</v>
      </c>
      <c r="M224">
        <v>-2551</v>
      </c>
      <c r="N224" s="34">
        <f t="shared" si="68"/>
        <v>-4.890055226378311</v>
      </c>
      <c r="O224" s="17">
        <v>77.12</v>
      </c>
      <c r="P224" s="17">
        <v>73.959999999999994</v>
      </c>
      <c r="Q224" s="17">
        <v>80.400000000000006</v>
      </c>
      <c r="R224" s="17">
        <v>16.010000000000002</v>
      </c>
      <c r="S224" s="17">
        <v>19.36</v>
      </c>
      <c r="T224" s="17">
        <v>12.54</v>
      </c>
      <c r="U224" s="16">
        <v>2.6551</v>
      </c>
      <c r="V224" s="16">
        <v>2.6520999999999999</v>
      </c>
      <c r="W224" s="17">
        <f t="shared" si="72"/>
        <v>6.4400000000000119</v>
      </c>
      <c r="X224" s="17">
        <f t="shared" si="69"/>
        <v>1.5438596491228072</v>
      </c>
      <c r="Y224" s="17"/>
    </row>
    <row r="225" spans="1:25" x14ac:dyDescent="0.25">
      <c r="A225">
        <v>2028</v>
      </c>
      <c r="B225">
        <v>527446</v>
      </c>
      <c r="C225" s="16">
        <f t="shared" si="70"/>
        <v>1.1009369460934459</v>
      </c>
      <c r="D225" s="46">
        <v>1.093</v>
      </c>
      <c r="E225">
        <v>10731</v>
      </c>
      <c r="F225" s="20">
        <f t="shared" si="71"/>
        <v>20.345210694554513</v>
      </c>
      <c r="G225">
        <v>2437</v>
      </c>
      <c r="H225" s="34">
        <f t="shared" si="65"/>
        <v>4.6203781998536337</v>
      </c>
      <c r="I225">
        <v>-312</v>
      </c>
      <c r="J225" s="34">
        <f t="shared" si="66"/>
        <v>-0.59152974901696098</v>
      </c>
      <c r="K225">
        <v>-2216</v>
      </c>
      <c r="L225" s="34">
        <f t="shared" si="67"/>
        <v>-4.2013779609666209</v>
      </c>
      <c r="M225">
        <v>-2528</v>
      </c>
      <c r="N225" s="34">
        <f t="shared" si="68"/>
        <v>-4.7929077099835817</v>
      </c>
      <c r="O225" s="17">
        <v>77.42</v>
      </c>
      <c r="P225" s="17">
        <v>74.239999999999995</v>
      </c>
      <c r="Q225" s="17">
        <v>80.73</v>
      </c>
      <c r="R225" s="17">
        <v>15.4</v>
      </c>
      <c r="S225" s="17">
        <v>18.68</v>
      </c>
      <c r="T225" s="17">
        <v>12</v>
      </c>
      <c r="U225" s="16">
        <v>2.6248</v>
      </c>
      <c r="V225" s="16">
        <v>2.6215999999999999</v>
      </c>
      <c r="W225" s="17">
        <f t="shared" si="72"/>
        <v>6.4900000000000091</v>
      </c>
      <c r="X225" s="17">
        <f t="shared" si="69"/>
        <v>1.5566666666666666</v>
      </c>
      <c r="Y225" s="17"/>
    </row>
    <row r="226" spans="1:25" x14ac:dyDescent="0.25">
      <c r="A226">
        <v>2029</v>
      </c>
      <c r="B226">
        <v>533199</v>
      </c>
      <c r="C226" s="16">
        <f t="shared" si="70"/>
        <v>1.0848222392084623</v>
      </c>
      <c r="D226" s="46">
        <v>1.077</v>
      </c>
      <c r="E226">
        <v>10710</v>
      </c>
      <c r="F226" s="20">
        <f t="shared" si="71"/>
        <v>20.086309239139606</v>
      </c>
      <c r="G226">
        <v>2466</v>
      </c>
      <c r="H226" s="34">
        <f t="shared" si="65"/>
        <v>4.6249149004405483</v>
      </c>
      <c r="I226">
        <v>-298</v>
      </c>
      <c r="J226" s="34">
        <f t="shared" si="66"/>
        <v>-0.55889077061284809</v>
      </c>
      <c r="K226">
        <v>-2206</v>
      </c>
      <c r="L226" s="34">
        <f t="shared" si="67"/>
        <v>-4.1372920804427613</v>
      </c>
      <c r="M226">
        <v>-2504</v>
      </c>
      <c r="N226" s="34">
        <f t="shared" si="68"/>
        <v>-4.6961828510556094</v>
      </c>
      <c r="O226" s="17">
        <v>77.739999999999995</v>
      </c>
      <c r="P226" s="17">
        <v>74.540000000000006</v>
      </c>
      <c r="Q226" s="17">
        <v>81.069999999999993</v>
      </c>
      <c r="R226" s="17">
        <v>14.59</v>
      </c>
      <c r="S226" s="17">
        <v>17.79</v>
      </c>
      <c r="T226" s="17">
        <v>11.26</v>
      </c>
      <c r="U226" s="16">
        <v>2.5945999999999998</v>
      </c>
      <c r="V226" s="16">
        <v>2.5912999999999999</v>
      </c>
      <c r="W226" s="17">
        <f t="shared" si="72"/>
        <v>6.5299999999999869</v>
      </c>
      <c r="X226" s="17">
        <f t="shared" si="69"/>
        <v>1.5799289520426287</v>
      </c>
      <c r="Y226" s="17"/>
    </row>
    <row r="227" spans="1:25" x14ac:dyDescent="0.25">
      <c r="A227">
        <v>2030</v>
      </c>
      <c r="B227">
        <v>538918</v>
      </c>
      <c r="C227" s="16">
        <f t="shared" si="70"/>
        <v>1.0668712920877441</v>
      </c>
      <c r="D227" s="46">
        <v>1.0569999999999999</v>
      </c>
      <c r="E227">
        <v>10678</v>
      </c>
      <c r="F227" s="20">
        <f t="shared" si="71"/>
        <v>19.813775008442843</v>
      </c>
      <c r="G227">
        <v>2499</v>
      </c>
      <c r="H227" s="34">
        <f t="shared" si="65"/>
        <v>4.6370690902883185</v>
      </c>
      <c r="I227">
        <v>-284</v>
      </c>
      <c r="J227" s="34">
        <f t="shared" si="66"/>
        <v>-0.52698184139331028</v>
      </c>
      <c r="K227">
        <v>-2197</v>
      </c>
      <c r="L227" s="34">
        <f t="shared" si="67"/>
        <v>-4.0766869913419113</v>
      </c>
      <c r="M227">
        <v>-2481</v>
      </c>
      <c r="N227" s="34">
        <f t="shared" si="68"/>
        <v>-4.6036688327352211</v>
      </c>
      <c r="O227" s="17">
        <v>78.040000000000006</v>
      </c>
      <c r="P227" s="17">
        <v>74.819999999999993</v>
      </c>
      <c r="Q227" s="17">
        <v>81.39</v>
      </c>
      <c r="R227" s="17">
        <v>13.97</v>
      </c>
      <c r="S227" s="17">
        <v>17.100000000000001</v>
      </c>
      <c r="T227" s="17">
        <v>10.71</v>
      </c>
      <c r="U227" s="16">
        <v>2.5638999999999998</v>
      </c>
      <c r="V227" s="16">
        <v>2.5607000000000002</v>
      </c>
      <c r="W227" s="17">
        <f t="shared" si="72"/>
        <v>6.5700000000000074</v>
      </c>
      <c r="X227" s="17">
        <f t="shared" si="69"/>
        <v>1.596638655462185</v>
      </c>
      <c r="Y227" s="17"/>
    </row>
    <row r="228" spans="1:25" x14ac:dyDescent="0.25">
      <c r="U228" s="16"/>
      <c r="V228" s="16"/>
    </row>
    <row r="229" spans="1:25" x14ac:dyDescent="0.25">
      <c r="A229" s="35" t="s">
        <v>285</v>
      </c>
      <c r="U229" s="16"/>
      <c r="V229" s="16"/>
    </row>
    <row r="230" spans="1:25" x14ac:dyDescent="0.25">
      <c r="A230" s="92" t="s">
        <v>276</v>
      </c>
      <c r="B230" s="88" t="s">
        <v>255</v>
      </c>
      <c r="C230" s="88" t="s">
        <v>256</v>
      </c>
      <c r="D230" s="95" t="s">
        <v>257</v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1" t="s">
        <v>265</v>
      </c>
      <c r="P230" s="91"/>
      <c r="Q230" s="91"/>
      <c r="R230" s="91" t="s">
        <v>269</v>
      </c>
      <c r="S230" s="91"/>
      <c r="T230" s="91"/>
      <c r="U230" s="88" t="s">
        <v>270</v>
      </c>
      <c r="V230" s="88" t="s">
        <v>270</v>
      </c>
      <c r="W230" s="88" t="s">
        <v>271</v>
      </c>
      <c r="X230" s="88" t="s">
        <v>272</v>
      </c>
    </row>
    <row r="231" spans="1:25" x14ac:dyDescent="0.25">
      <c r="A231" s="93"/>
      <c r="B231" s="88"/>
      <c r="C231" s="88"/>
      <c r="D231" s="89" t="s">
        <v>258</v>
      </c>
      <c r="E231" s="88" t="s">
        <v>261</v>
      </c>
      <c r="F231" s="88" t="s">
        <v>262</v>
      </c>
      <c r="G231" s="88" t="s">
        <v>263</v>
      </c>
      <c r="H231" s="88" t="s">
        <v>264</v>
      </c>
      <c r="I231" s="90" t="s">
        <v>273</v>
      </c>
      <c r="J231" s="90"/>
      <c r="K231" s="88" t="s">
        <v>274</v>
      </c>
      <c r="L231" s="88"/>
      <c r="M231" s="88" t="s">
        <v>275</v>
      </c>
      <c r="N231" s="88"/>
      <c r="O231" s="88" t="s">
        <v>266</v>
      </c>
      <c r="P231" s="88" t="s">
        <v>267</v>
      </c>
      <c r="Q231" s="88" t="s">
        <v>268</v>
      </c>
      <c r="R231" s="88" t="s">
        <v>266</v>
      </c>
      <c r="S231" s="88" t="s">
        <v>267</v>
      </c>
      <c r="T231" s="88" t="s">
        <v>268</v>
      </c>
      <c r="U231" s="88"/>
      <c r="V231" s="88"/>
      <c r="W231" s="88"/>
      <c r="X231" s="88"/>
    </row>
    <row r="232" spans="1:25" x14ac:dyDescent="0.25">
      <c r="A232" s="93"/>
      <c r="B232" s="88"/>
      <c r="C232" s="88"/>
      <c r="D232" s="89"/>
      <c r="E232" s="88"/>
      <c r="F232" s="88"/>
      <c r="G232" s="88"/>
      <c r="H232" s="88"/>
      <c r="I232" s="90"/>
      <c r="J232" s="90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</row>
    <row r="233" spans="1:25" x14ac:dyDescent="0.25">
      <c r="A233" s="94"/>
      <c r="B233" s="88"/>
      <c r="C233" s="88"/>
      <c r="D233" s="89"/>
      <c r="E233" s="88"/>
      <c r="F233" s="88"/>
      <c r="G233" s="88"/>
      <c r="H233" s="88"/>
      <c r="I233" s="44" t="s">
        <v>259</v>
      </c>
      <c r="J233" s="44" t="s">
        <v>260</v>
      </c>
      <c r="K233" s="44" t="s">
        <v>259</v>
      </c>
      <c r="L233" s="44" t="s">
        <v>260</v>
      </c>
      <c r="M233" s="44" t="s">
        <v>259</v>
      </c>
      <c r="N233" s="44" t="s">
        <v>260</v>
      </c>
      <c r="O233" s="88"/>
      <c r="P233" s="88"/>
      <c r="Q233" s="88"/>
      <c r="R233" s="88"/>
      <c r="S233" s="88"/>
      <c r="T233" s="88"/>
      <c r="U233" s="88"/>
      <c r="V233" s="88"/>
      <c r="W233" s="88"/>
      <c r="X233" s="88"/>
    </row>
    <row r="234" spans="1:25" x14ac:dyDescent="0.25">
      <c r="A234">
        <v>2012</v>
      </c>
      <c r="B234">
        <v>114112</v>
      </c>
      <c r="C234" s="16" t="e">
        <f>NA()</f>
        <v>#N/A</v>
      </c>
      <c r="D234" s="46">
        <v>4.2640000000000002</v>
      </c>
      <c r="E234">
        <v>3415</v>
      </c>
      <c r="F234" s="20">
        <f>+E234/B234*1000</f>
        <v>29.926738642736957</v>
      </c>
      <c r="G234">
        <v>579</v>
      </c>
      <c r="H234" s="34">
        <f t="shared" ref="H234:H252" si="73">+G234/B234*1000</f>
        <v>5.073962422882782</v>
      </c>
      <c r="I234">
        <v>162</v>
      </c>
      <c r="J234" s="34">
        <f t="shared" ref="J234:J252" si="74">+I234/B234*1000</f>
        <v>1.4196578799775659</v>
      </c>
      <c r="K234">
        <v>1868</v>
      </c>
      <c r="L234" s="34">
        <f t="shared" ref="L234:L252" si="75">+K234/B234*1000</f>
        <v>16.369882220975882</v>
      </c>
      <c r="M234">
        <v>2030</v>
      </c>
      <c r="N234" s="34">
        <f t="shared" ref="N234:N252" si="76">+M234/B234*1000</f>
        <v>17.789540100953449</v>
      </c>
      <c r="O234" s="17">
        <v>69.650000000000006</v>
      </c>
      <c r="P234" s="17">
        <v>67.209999999999994</v>
      </c>
      <c r="Q234" s="17">
        <v>72.19</v>
      </c>
      <c r="R234" s="17">
        <v>37.049999999999997</v>
      </c>
      <c r="S234" s="17">
        <v>41.65</v>
      </c>
      <c r="T234" s="17">
        <v>32.26</v>
      </c>
      <c r="U234" s="16">
        <v>3.8332999999999999</v>
      </c>
      <c r="V234" s="16">
        <v>3.8182</v>
      </c>
      <c r="W234" s="17">
        <f>Q234-P234</f>
        <v>4.980000000000004</v>
      </c>
      <c r="X234" s="17">
        <f t="shared" ref="X234:X252" si="77">S234/T234</f>
        <v>1.2910725356478612</v>
      </c>
      <c r="Y234" s="17"/>
    </row>
    <row r="235" spans="1:25" x14ac:dyDescent="0.25">
      <c r="A235">
        <v>2013</v>
      </c>
      <c r="B235">
        <v>119008</v>
      </c>
      <c r="C235" s="16">
        <f t="shared" ref="C235:C252" si="78">100*LN(B235/B234)</f>
        <v>4.2010295501984283</v>
      </c>
      <c r="D235" s="46">
        <v>4.1360000000000001</v>
      </c>
      <c r="E235">
        <v>3481</v>
      </c>
      <c r="F235" s="20">
        <f t="shared" ref="F235:F252" si="79">+E235/B235*1000</f>
        <v>29.25013444474321</v>
      </c>
      <c r="G235">
        <v>573</v>
      </c>
      <c r="H235" s="34">
        <f t="shared" si="73"/>
        <v>4.8148023662274806</v>
      </c>
      <c r="I235">
        <v>154</v>
      </c>
      <c r="J235" s="34">
        <f t="shared" si="74"/>
        <v>1.2940306534014518</v>
      </c>
      <c r="K235">
        <v>1860</v>
      </c>
      <c r="L235" s="34">
        <f t="shared" si="75"/>
        <v>15.62920139822533</v>
      </c>
      <c r="M235">
        <v>2014</v>
      </c>
      <c r="N235" s="34">
        <f t="shared" si="76"/>
        <v>16.923232051626783</v>
      </c>
      <c r="O235" s="17">
        <v>70.53</v>
      </c>
      <c r="P235" s="17">
        <v>67.92</v>
      </c>
      <c r="Q235" s="17">
        <v>73.25</v>
      </c>
      <c r="R235" s="17">
        <v>34.380000000000003</v>
      </c>
      <c r="S235" s="17">
        <v>39.11</v>
      </c>
      <c r="T235" s="17">
        <v>29.47</v>
      </c>
      <c r="U235" s="16">
        <v>3.7218</v>
      </c>
      <c r="V235" s="16">
        <v>3.7069000000000001</v>
      </c>
      <c r="W235" s="17">
        <f t="shared" ref="W235:W252" si="80">Q235-P235</f>
        <v>5.3299999999999983</v>
      </c>
      <c r="X235" s="17">
        <f t="shared" si="77"/>
        <v>1.3271123176111299</v>
      </c>
      <c r="Y235" s="17"/>
    </row>
    <row r="236" spans="1:25" x14ac:dyDescent="0.25">
      <c r="A236">
        <v>2014</v>
      </c>
      <c r="B236">
        <v>123954</v>
      </c>
      <c r="C236" s="16">
        <f t="shared" si="78"/>
        <v>4.0719811294887176</v>
      </c>
      <c r="D236" s="46">
        <v>4.0090000000000003</v>
      </c>
      <c r="E236">
        <v>3543</v>
      </c>
      <c r="F236" s="20">
        <f t="shared" si="79"/>
        <v>28.583184084418413</v>
      </c>
      <c r="G236">
        <v>575</v>
      </c>
      <c r="H236" s="34">
        <f t="shared" si="73"/>
        <v>4.638817625893477</v>
      </c>
      <c r="I236">
        <v>147</v>
      </c>
      <c r="J236" s="34">
        <f t="shared" si="74"/>
        <v>1.1859238104458105</v>
      </c>
      <c r="K236">
        <v>1854</v>
      </c>
      <c r="L236" s="34">
        <f t="shared" si="75"/>
        <v>14.957161527663487</v>
      </c>
      <c r="M236">
        <v>2001</v>
      </c>
      <c r="N236" s="34">
        <f t="shared" si="76"/>
        <v>16.143085338109298</v>
      </c>
      <c r="O236" s="17">
        <v>71.260000000000005</v>
      </c>
      <c r="P236" s="17">
        <v>68.69</v>
      </c>
      <c r="Q236" s="17">
        <v>73.94</v>
      </c>
      <c r="R236" s="17">
        <v>32.869999999999997</v>
      </c>
      <c r="S236" s="17">
        <v>37.24</v>
      </c>
      <c r="T236" s="17">
        <v>28.32</v>
      </c>
      <c r="U236" s="16">
        <v>3.6168999999999998</v>
      </c>
      <c r="V236" s="16">
        <v>3.6027999999999998</v>
      </c>
      <c r="W236" s="17">
        <f t="shared" si="80"/>
        <v>5.25</v>
      </c>
      <c r="X236" s="17">
        <f t="shared" si="77"/>
        <v>1.3149717514124295</v>
      </c>
      <c r="Y236" s="17"/>
    </row>
    <row r="237" spans="1:25" x14ac:dyDescent="0.25">
      <c r="A237">
        <v>2015</v>
      </c>
      <c r="B237">
        <v>128944</v>
      </c>
      <c r="C237" s="16">
        <f t="shared" si="78"/>
        <v>3.9467672544608798</v>
      </c>
      <c r="D237" s="46">
        <v>3.8820000000000001</v>
      </c>
      <c r="E237">
        <v>3599</v>
      </c>
      <c r="F237" s="20">
        <f t="shared" si="79"/>
        <v>27.911341357488521</v>
      </c>
      <c r="G237">
        <v>577</v>
      </c>
      <c r="H237" s="34">
        <f t="shared" si="73"/>
        <v>4.4748107705670677</v>
      </c>
      <c r="I237">
        <v>139</v>
      </c>
      <c r="J237" s="34">
        <f t="shared" si="74"/>
        <v>1.0779873433428464</v>
      </c>
      <c r="K237">
        <v>1845</v>
      </c>
      <c r="L237" s="34">
        <f t="shared" si="75"/>
        <v>14.308537039334905</v>
      </c>
      <c r="M237">
        <v>1984</v>
      </c>
      <c r="N237" s="34">
        <f t="shared" si="76"/>
        <v>15.38652438267775</v>
      </c>
      <c r="O237" s="17">
        <v>71.900000000000006</v>
      </c>
      <c r="P237" s="17">
        <v>69.260000000000005</v>
      </c>
      <c r="Q237" s="17">
        <v>74.64</v>
      </c>
      <c r="R237" s="17">
        <v>30.94</v>
      </c>
      <c r="S237" s="17">
        <v>35.020000000000003</v>
      </c>
      <c r="T237" s="17">
        <v>26.71</v>
      </c>
      <c r="U237" s="16">
        <v>3.5169000000000001</v>
      </c>
      <c r="V237" s="16">
        <v>3.5034999999999998</v>
      </c>
      <c r="W237" s="17">
        <f t="shared" si="80"/>
        <v>5.3799999999999955</v>
      </c>
      <c r="X237" s="17">
        <f t="shared" si="77"/>
        <v>1.3111194309247474</v>
      </c>
      <c r="Y237" s="17"/>
    </row>
    <row r="238" spans="1:25" x14ac:dyDescent="0.25">
      <c r="A238">
        <v>2016</v>
      </c>
      <c r="B238">
        <v>133966</v>
      </c>
      <c r="C238" s="16">
        <f t="shared" si="78"/>
        <v>3.8207834830229026</v>
      </c>
      <c r="D238" s="46">
        <v>3.762</v>
      </c>
      <c r="E238">
        <v>3649</v>
      </c>
      <c r="F238" s="20">
        <f t="shared" si="79"/>
        <v>27.238254482480627</v>
      </c>
      <c r="G238">
        <v>579</v>
      </c>
      <c r="H238" s="34">
        <f t="shared" si="73"/>
        <v>4.3219921472612448</v>
      </c>
      <c r="I238">
        <v>132</v>
      </c>
      <c r="J238" s="34">
        <f t="shared" si="74"/>
        <v>0.98532463460878139</v>
      </c>
      <c r="K238">
        <v>1838</v>
      </c>
      <c r="L238" s="34">
        <f t="shared" si="75"/>
        <v>13.719899078870759</v>
      </c>
      <c r="M238">
        <v>1970</v>
      </c>
      <c r="N238" s="34">
        <f t="shared" si="76"/>
        <v>14.705223713479539</v>
      </c>
      <c r="O238" s="17">
        <v>72.52</v>
      </c>
      <c r="P238" s="17">
        <v>69.739999999999995</v>
      </c>
      <c r="Q238" s="17">
        <v>75.41</v>
      </c>
      <c r="R238" s="17">
        <v>28.86</v>
      </c>
      <c r="S238" s="17">
        <v>32.89</v>
      </c>
      <c r="T238" s="17">
        <v>24.66</v>
      </c>
      <c r="U238" s="16">
        <v>3.4213</v>
      </c>
      <c r="V238" s="16">
        <v>3.4081999999999999</v>
      </c>
      <c r="W238" s="17">
        <f t="shared" si="80"/>
        <v>5.6700000000000017</v>
      </c>
      <c r="X238" s="17">
        <f t="shared" si="77"/>
        <v>1.3337388483373884</v>
      </c>
      <c r="Y238" s="17"/>
    </row>
    <row r="239" spans="1:25" x14ac:dyDescent="0.25">
      <c r="A239">
        <v>2017</v>
      </c>
      <c r="B239">
        <v>139018</v>
      </c>
      <c r="C239" s="16">
        <f t="shared" si="78"/>
        <v>3.7017384737249701</v>
      </c>
      <c r="D239" s="46">
        <v>3.6419999999999999</v>
      </c>
      <c r="E239">
        <v>3691</v>
      </c>
      <c r="F239" s="20">
        <f t="shared" si="79"/>
        <v>26.55051863787423</v>
      </c>
      <c r="G239">
        <v>583</v>
      </c>
      <c r="H239" s="34">
        <f t="shared" si="73"/>
        <v>4.1937015350530151</v>
      </c>
      <c r="I239">
        <v>125</v>
      </c>
      <c r="J239" s="34">
        <f t="shared" si="74"/>
        <v>0.89916413701822784</v>
      </c>
      <c r="K239">
        <v>1830</v>
      </c>
      <c r="L239" s="34">
        <f t="shared" si="75"/>
        <v>13.163762965946857</v>
      </c>
      <c r="M239">
        <v>1955</v>
      </c>
      <c r="N239" s="34">
        <f t="shared" si="76"/>
        <v>14.062927102965084</v>
      </c>
      <c r="O239" s="17">
        <v>73.02</v>
      </c>
      <c r="P239" s="17">
        <v>70.28</v>
      </c>
      <c r="Q239" s="17">
        <v>75.86</v>
      </c>
      <c r="R239" s="17">
        <v>27.41</v>
      </c>
      <c r="S239" s="17">
        <v>31.42</v>
      </c>
      <c r="T239" s="17">
        <v>23.24</v>
      </c>
      <c r="U239" s="16">
        <v>3.3279999999999998</v>
      </c>
      <c r="V239" s="16">
        <v>3.3159000000000001</v>
      </c>
      <c r="W239" s="17">
        <f t="shared" si="80"/>
        <v>5.5799999999999983</v>
      </c>
      <c r="X239" s="17">
        <f t="shared" si="77"/>
        <v>1.3519793459552498</v>
      </c>
      <c r="Y239" s="17"/>
    </row>
    <row r="240" spans="1:25" x14ac:dyDescent="0.25">
      <c r="A240">
        <v>2018</v>
      </c>
      <c r="B240">
        <v>144099</v>
      </c>
      <c r="C240" s="16">
        <f t="shared" si="78"/>
        <v>3.5897142206502695</v>
      </c>
      <c r="D240" s="46">
        <v>3.54</v>
      </c>
      <c r="E240">
        <v>3747</v>
      </c>
      <c r="F240" s="20">
        <f t="shared" si="79"/>
        <v>26.00295630087648</v>
      </c>
      <c r="G240">
        <v>587</v>
      </c>
      <c r="H240" s="34">
        <f t="shared" si="73"/>
        <v>4.0735882969347461</v>
      </c>
      <c r="I240">
        <v>118</v>
      </c>
      <c r="J240" s="34">
        <f t="shared" si="74"/>
        <v>0.81888146343833057</v>
      </c>
      <c r="K240">
        <v>1823</v>
      </c>
      <c r="L240" s="34">
        <f t="shared" si="75"/>
        <v>12.65102464278031</v>
      </c>
      <c r="M240">
        <v>1941</v>
      </c>
      <c r="N240" s="34">
        <f t="shared" si="76"/>
        <v>13.469906106218641</v>
      </c>
      <c r="O240" s="17">
        <v>73.7</v>
      </c>
      <c r="P240" s="17">
        <v>70.88</v>
      </c>
      <c r="Q240" s="17">
        <v>76.650000000000006</v>
      </c>
      <c r="R240" s="17">
        <v>25.98</v>
      </c>
      <c r="S240" s="17">
        <v>30.47</v>
      </c>
      <c r="T240" s="17">
        <v>21.32</v>
      </c>
      <c r="U240" s="16">
        <v>3.2536</v>
      </c>
      <c r="V240" s="16">
        <v>3.2422</v>
      </c>
      <c r="W240" s="17">
        <f t="shared" si="80"/>
        <v>5.7700000000000102</v>
      </c>
      <c r="X240" s="17">
        <f t="shared" si="77"/>
        <v>1.4291744840525327</v>
      </c>
      <c r="Y240" s="17"/>
    </row>
    <row r="241" spans="1:25" x14ac:dyDescent="0.25">
      <c r="A241">
        <v>2019</v>
      </c>
      <c r="B241">
        <v>149214</v>
      </c>
      <c r="C241" s="16">
        <f t="shared" si="78"/>
        <v>3.4880953791570768</v>
      </c>
      <c r="D241" s="46">
        <v>3.4369999999999998</v>
      </c>
      <c r="E241">
        <v>3796</v>
      </c>
      <c r="F241" s="20">
        <f t="shared" si="79"/>
        <v>25.439972120578496</v>
      </c>
      <c r="G241">
        <v>593</v>
      </c>
      <c r="H241" s="34">
        <f t="shared" si="73"/>
        <v>3.9741579208385267</v>
      </c>
      <c r="I241">
        <v>110</v>
      </c>
      <c r="J241" s="34">
        <f t="shared" si="74"/>
        <v>0.73719624163952446</v>
      </c>
      <c r="K241">
        <v>1816</v>
      </c>
      <c r="L241" s="34">
        <f t="shared" si="75"/>
        <v>12.170439771067057</v>
      </c>
      <c r="M241">
        <v>1926</v>
      </c>
      <c r="N241" s="34">
        <f t="shared" si="76"/>
        <v>12.907636012706583</v>
      </c>
      <c r="O241" s="17">
        <v>74.19</v>
      </c>
      <c r="P241" s="17">
        <v>71.260000000000005</v>
      </c>
      <c r="Q241" s="17">
        <v>77.239999999999995</v>
      </c>
      <c r="R241" s="17">
        <v>24.83</v>
      </c>
      <c r="S241" s="17">
        <v>29.02</v>
      </c>
      <c r="T241" s="17">
        <v>20.47</v>
      </c>
      <c r="U241" s="16">
        <v>3.1806999999999999</v>
      </c>
      <c r="V241" s="16">
        <v>3.1695000000000002</v>
      </c>
      <c r="W241" s="17">
        <f t="shared" si="80"/>
        <v>5.9799999999999898</v>
      </c>
      <c r="X241" s="17">
        <f t="shared" si="77"/>
        <v>1.4176844162188569</v>
      </c>
      <c r="Y241" s="17"/>
    </row>
    <row r="242" spans="1:25" x14ac:dyDescent="0.25">
      <c r="A242">
        <v>2020</v>
      </c>
      <c r="B242">
        <v>154355</v>
      </c>
      <c r="C242" s="16">
        <f t="shared" si="78"/>
        <v>3.3873627185734412</v>
      </c>
      <c r="D242" s="46">
        <v>3.3370000000000002</v>
      </c>
      <c r="E242">
        <v>3841</v>
      </c>
      <c r="F242" s="20">
        <f t="shared" si="79"/>
        <v>24.884195523306662</v>
      </c>
      <c r="G242">
        <v>601</v>
      </c>
      <c r="H242" s="34">
        <f t="shared" si="73"/>
        <v>3.8936218457451979</v>
      </c>
      <c r="I242">
        <v>103</v>
      </c>
      <c r="J242" s="34">
        <f t="shared" si="74"/>
        <v>0.66729292863852807</v>
      </c>
      <c r="K242">
        <v>1808</v>
      </c>
      <c r="L242" s="34">
        <f t="shared" si="75"/>
        <v>11.713258397849113</v>
      </c>
      <c r="M242">
        <v>1911</v>
      </c>
      <c r="N242" s="34">
        <f t="shared" si="76"/>
        <v>12.380551326487643</v>
      </c>
      <c r="O242" s="17">
        <v>74.739999999999995</v>
      </c>
      <c r="P242" s="17">
        <v>71.8</v>
      </c>
      <c r="Q242" s="17">
        <v>77.790000000000006</v>
      </c>
      <c r="R242" s="17">
        <v>23.99</v>
      </c>
      <c r="S242" s="17">
        <v>28.14</v>
      </c>
      <c r="T242" s="17">
        <v>19.670000000000002</v>
      </c>
      <c r="U242" s="16">
        <v>3.1114000000000002</v>
      </c>
      <c r="V242" s="16">
        <v>3.1012</v>
      </c>
      <c r="W242" s="17">
        <f t="shared" si="80"/>
        <v>5.9900000000000091</v>
      </c>
      <c r="X242" s="17">
        <f t="shared" si="77"/>
        <v>1.4306049822064055</v>
      </c>
      <c r="Y242" s="17"/>
    </row>
    <row r="243" spans="1:25" x14ac:dyDescent="0.25">
      <c r="A243">
        <v>2021</v>
      </c>
      <c r="B243">
        <v>159518</v>
      </c>
      <c r="C243" s="16">
        <f t="shared" si="78"/>
        <v>3.2901624188651244</v>
      </c>
      <c r="D243" s="46">
        <v>3.2440000000000002</v>
      </c>
      <c r="E243">
        <v>3881</v>
      </c>
      <c r="F243" s="20">
        <f t="shared" si="79"/>
        <v>24.329542747526926</v>
      </c>
      <c r="G243">
        <v>606</v>
      </c>
      <c r="H243" s="34">
        <f t="shared" si="73"/>
        <v>3.7989443197632871</v>
      </c>
      <c r="I243">
        <v>99</v>
      </c>
      <c r="J243" s="34">
        <f t="shared" si="74"/>
        <v>0.62061961659499243</v>
      </c>
      <c r="K243">
        <v>1801</v>
      </c>
      <c r="L243" s="34">
        <f t="shared" si="75"/>
        <v>11.290261914015973</v>
      </c>
      <c r="M243">
        <v>1900</v>
      </c>
      <c r="N243" s="34">
        <f t="shared" si="76"/>
        <v>11.910881530610965</v>
      </c>
      <c r="O243" s="17">
        <v>75.2</v>
      </c>
      <c r="P243" s="17">
        <v>72.239999999999995</v>
      </c>
      <c r="Q243" s="17">
        <v>78.28</v>
      </c>
      <c r="R243" s="17">
        <v>22.19</v>
      </c>
      <c r="S243" s="17">
        <v>26.33</v>
      </c>
      <c r="T243" s="17">
        <v>17.89</v>
      </c>
      <c r="U243" s="16">
        <v>3.0430999999999999</v>
      </c>
      <c r="V243" s="16">
        <v>3.0339999999999998</v>
      </c>
      <c r="W243" s="17">
        <f t="shared" si="80"/>
        <v>6.0400000000000063</v>
      </c>
      <c r="X243" s="17">
        <f t="shared" si="77"/>
        <v>1.4717719396310787</v>
      </c>
      <c r="Y243" s="17"/>
    </row>
    <row r="244" spans="1:25" x14ac:dyDescent="0.25">
      <c r="A244">
        <v>2022</v>
      </c>
      <c r="B244">
        <v>164702</v>
      </c>
      <c r="C244" s="16">
        <f t="shared" si="78"/>
        <v>3.1981011878604235</v>
      </c>
      <c r="D244" s="46">
        <v>3.1520000000000001</v>
      </c>
      <c r="E244">
        <v>3917</v>
      </c>
      <c r="F244" s="20">
        <f t="shared" si="79"/>
        <v>23.782346298162743</v>
      </c>
      <c r="G244">
        <v>615</v>
      </c>
      <c r="H244" s="34">
        <f t="shared" si="73"/>
        <v>3.7340165875338491</v>
      </c>
      <c r="I244">
        <v>96</v>
      </c>
      <c r="J244" s="34">
        <f t="shared" si="74"/>
        <v>0.58287088195650327</v>
      </c>
      <c r="K244">
        <v>1794</v>
      </c>
      <c r="L244" s="34">
        <f t="shared" si="75"/>
        <v>10.892399606562154</v>
      </c>
      <c r="M244">
        <v>1890</v>
      </c>
      <c r="N244" s="34">
        <f t="shared" si="76"/>
        <v>11.475270488518658</v>
      </c>
      <c r="O244" s="17">
        <v>75.7</v>
      </c>
      <c r="P244" s="17">
        <v>72.680000000000007</v>
      </c>
      <c r="Q244" s="17">
        <v>78.84</v>
      </c>
      <c r="R244" s="17">
        <v>21.45</v>
      </c>
      <c r="S244" s="17">
        <v>25.55</v>
      </c>
      <c r="T244" s="17">
        <v>17.190000000000001</v>
      </c>
      <c r="U244" s="16">
        <v>2.9763999999999999</v>
      </c>
      <c r="V244" s="16">
        <v>2.9683000000000002</v>
      </c>
      <c r="W244" s="17">
        <f t="shared" si="80"/>
        <v>6.1599999999999966</v>
      </c>
      <c r="X244" s="17">
        <f t="shared" si="77"/>
        <v>1.4863292611983712</v>
      </c>
      <c r="Y244" s="17"/>
    </row>
    <row r="245" spans="1:25" x14ac:dyDescent="0.25">
      <c r="A245">
        <v>2023</v>
      </c>
      <c r="B245">
        <v>169909</v>
      </c>
      <c r="C245" s="16">
        <f t="shared" si="78"/>
        <v>3.1125219210872892</v>
      </c>
      <c r="D245" s="46">
        <v>3.0750000000000002</v>
      </c>
      <c r="E245">
        <v>3969</v>
      </c>
      <c r="F245" s="20">
        <f t="shared" si="79"/>
        <v>23.359563060226353</v>
      </c>
      <c r="G245">
        <v>623</v>
      </c>
      <c r="H245" s="34">
        <f t="shared" si="73"/>
        <v>3.6666686285011387</v>
      </c>
      <c r="I245">
        <v>93</v>
      </c>
      <c r="J245" s="34">
        <f t="shared" si="74"/>
        <v>0.54735181773773023</v>
      </c>
      <c r="K245">
        <v>1786</v>
      </c>
      <c r="L245" s="34">
        <f t="shared" si="75"/>
        <v>10.511509101931033</v>
      </c>
      <c r="M245">
        <v>1879</v>
      </c>
      <c r="N245" s="34">
        <f t="shared" si="76"/>
        <v>11.058860919668764</v>
      </c>
      <c r="O245" s="17">
        <v>76.06</v>
      </c>
      <c r="P245" s="17">
        <v>73.040000000000006</v>
      </c>
      <c r="Q245" s="17">
        <v>79.209999999999994</v>
      </c>
      <c r="R245" s="17">
        <v>19.97</v>
      </c>
      <c r="S245" s="17">
        <v>24.29</v>
      </c>
      <c r="T245" s="17">
        <v>15.47</v>
      </c>
      <c r="U245" s="16">
        <v>2.9253999999999998</v>
      </c>
      <c r="V245" s="16">
        <v>2.9174000000000002</v>
      </c>
      <c r="W245" s="17">
        <f t="shared" si="80"/>
        <v>6.1699999999999875</v>
      </c>
      <c r="X245" s="17">
        <f t="shared" si="77"/>
        <v>1.5701357466063348</v>
      </c>
      <c r="Y245" s="17"/>
    </row>
    <row r="246" spans="1:25" x14ac:dyDescent="0.25">
      <c r="A246">
        <v>2024</v>
      </c>
      <c r="B246">
        <v>175149</v>
      </c>
      <c r="C246" s="16">
        <f t="shared" si="78"/>
        <v>3.037404062367703</v>
      </c>
      <c r="D246" s="46">
        <v>3</v>
      </c>
      <c r="E246">
        <v>4020</v>
      </c>
      <c r="F246" s="20">
        <f t="shared" si="79"/>
        <v>22.951886679341587</v>
      </c>
      <c r="G246">
        <v>633</v>
      </c>
      <c r="H246" s="34">
        <f t="shared" si="73"/>
        <v>3.6140657383142352</v>
      </c>
      <c r="I246">
        <v>90</v>
      </c>
      <c r="J246" s="34">
        <f t="shared" si="74"/>
        <v>0.51384820923899088</v>
      </c>
      <c r="K246">
        <v>1778</v>
      </c>
      <c r="L246" s="34">
        <f t="shared" si="75"/>
        <v>10.151356844743619</v>
      </c>
      <c r="M246">
        <v>1868</v>
      </c>
      <c r="N246" s="34">
        <f t="shared" si="76"/>
        <v>10.665205053982609</v>
      </c>
      <c r="O246" s="17">
        <v>76.56</v>
      </c>
      <c r="P246" s="17">
        <v>73.47</v>
      </c>
      <c r="Q246" s="17">
        <v>79.790000000000006</v>
      </c>
      <c r="R246" s="17">
        <v>18.96</v>
      </c>
      <c r="S246" s="17">
        <v>23.01</v>
      </c>
      <c r="T246" s="17">
        <v>14.75</v>
      </c>
      <c r="U246" s="16">
        <v>2.8763000000000001</v>
      </c>
      <c r="V246" s="16">
        <v>2.8696000000000002</v>
      </c>
      <c r="W246" s="17">
        <f t="shared" si="80"/>
        <v>6.3200000000000074</v>
      </c>
      <c r="X246" s="17">
        <f t="shared" si="77"/>
        <v>1.56</v>
      </c>
      <c r="Y246" s="17"/>
    </row>
    <row r="247" spans="1:25" x14ac:dyDescent="0.25">
      <c r="A247">
        <v>2025</v>
      </c>
      <c r="B247">
        <v>180415</v>
      </c>
      <c r="C247" s="16">
        <f t="shared" si="78"/>
        <v>2.9622712495384333</v>
      </c>
      <c r="D247" s="46">
        <v>2.9239999999999999</v>
      </c>
      <c r="E247">
        <v>4066</v>
      </c>
      <c r="F247" s="20">
        <f t="shared" si="79"/>
        <v>22.536928747609675</v>
      </c>
      <c r="G247">
        <v>646</v>
      </c>
      <c r="H247" s="34">
        <f t="shared" si="73"/>
        <v>3.5806335393398556</v>
      </c>
      <c r="I247">
        <v>86</v>
      </c>
      <c r="J247" s="34">
        <f t="shared" si="74"/>
        <v>0.4766787683950891</v>
      </c>
      <c r="K247">
        <v>1770</v>
      </c>
      <c r="L247" s="34">
        <f t="shared" si="75"/>
        <v>9.8107141867361367</v>
      </c>
      <c r="M247">
        <v>1856</v>
      </c>
      <c r="N247" s="34">
        <f t="shared" si="76"/>
        <v>10.287392955131224</v>
      </c>
      <c r="O247" s="17">
        <v>76.89</v>
      </c>
      <c r="P247" s="17">
        <v>73.8</v>
      </c>
      <c r="Q247" s="17">
        <v>80.09</v>
      </c>
      <c r="R247" s="17">
        <v>17.989999999999998</v>
      </c>
      <c r="S247" s="17">
        <v>21.76</v>
      </c>
      <c r="T247" s="17">
        <v>14.07</v>
      </c>
      <c r="U247" s="16">
        <v>2.8260999999999998</v>
      </c>
      <c r="V247" s="16">
        <v>2.8195999999999999</v>
      </c>
      <c r="W247" s="17">
        <f t="shared" si="80"/>
        <v>6.2900000000000063</v>
      </c>
      <c r="X247" s="17">
        <f t="shared" si="77"/>
        <v>1.5465529495380241</v>
      </c>
      <c r="Y247" s="17"/>
    </row>
    <row r="248" spans="1:25" x14ac:dyDescent="0.25">
      <c r="A248">
        <v>2026</v>
      </c>
      <c r="B248">
        <v>185703</v>
      </c>
      <c r="C248" s="16">
        <f t="shared" si="78"/>
        <v>2.8888870586389328</v>
      </c>
      <c r="D248" s="46">
        <v>2.8530000000000002</v>
      </c>
      <c r="E248">
        <v>4111</v>
      </c>
      <c r="F248" s="20">
        <f t="shared" si="79"/>
        <v>22.137499124946824</v>
      </c>
      <c r="G248">
        <v>658</v>
      </c>
      <c r="H248" s="34">
        <f t="shared" si="73"/>
        <v>3.5432922462211165</v>
      </c>
      <c r="I248">
        <v>82</v>
      </c>
      <c r="J248" s="34">
        <f t="shared" si="74"/>
        <v>0.44156529512178044</v>
      </c>
      <c r="K248">
        <v>1764</v>
      </c>
      <c r="L248" s="34">
        <f t="shared" si="75"/>
        <v>9.4990387877417177</v>
      </c>
      <c r="M248">
        <v>1846</v>
      </c>
      <c r="N248" s="34">
        <f t="shared" si="76"/>
        <v>9.9406040828634978</v>
      </c>
      <c r="O248" s="17">
        <v>77.31</v>
      </c>
      <c r="P248" s="17">
        <v>74.209999999999994</v>
      </c>
      <c r="Q248" s="17">
        <v>80.53</v>
      </c>
      <c r="R248" s="17">
        <v>17.309999999999999</v>
      </c>
      <c r="S248" s="17">
        <v>21.04</v>
      </c>
      <c r="T248" s="17">
        <v>13.42</v>
      </c>
      <c r="U248" s="16">
        <v>2.7789000000000001</v>
      </c>
      <c r="V248" s="16">
        <v>2.7732999999999999</v>
      </c>
      <c r="W248" s="17">
        <f t="shared" si="80"/>
        <v>6.3200000000000074</v>
      </c>
      <c r="X248" s="17">
        <f t="shared" si="77"/>
        <v>1.5678092399403873</v>
      </c>
      <c r="Y248" s="17"/>
    </row>
    <row r="249" spans="1:25" x14ac:dyDescent="0.25">
      <c r="A249">
        <v>2027</v>
      </c>
      <c r="B249">
        <v>191010</v>
      </c>
      <c r="C249" s="16">
        <f t="shared" si="78"/>
        <v>2.8177159380022543</v>
      </c>
      <c r="D249" s="46">
        <v>2.782</v>
      </c>
      <c r="E249">
        <v>4150</v>
      </c>
      <c r="F249" s="20">
        <f t="shared" si="79"/>
        <v>21.726611172189941</v>
      </c>
      <c r="G249">
        <v>672</v>
      </c>
      <c r="H249" s="34">
        <f t="shared" si="73"/>
        <v>3.51814041149678</v>
      </c>
      <c r="I249">
        <v>80</v>
      </c>
      <c r="J249" s="34">
        <f t="shared" si="74"/>
        <v>0.41882623946390241</v>
      </c>
      <c r="K249">
        <v>1756</v>
      </c>
      <c r="L249" s="34">
        <f t="shared" si="75"/>
        <v>9.1932359562326589</v>
      </c>
      <c r="M249">
        <v>1836</v>
      </c>
      <c r="N249" s="34">
        <f t="shared" si="76"/>
        <v>9.6120621956965611</v>
      </c>
      <c r="O249" s="17">
        <v>77.66</v>
      </c>
      <c r="P249" s="17">
        <v>74.510000000000005</v>
      </c>
      <c r="Q249" s="17">
        <v>80.930000000000007</v>
      </c>
      <c r="R249" s="17">
        <v>16.649999999999999</v>
      </c>
      <c r="S249" s="17">
        <v>20.350000000000001</v>
      </c>
      <c r="T249" s="17">
        <v>12.79</v>
      </c>
      <c r="U249" s="16">
        <v>2.7301000000000002</v>
      </c>
      <c r="V249" s="16">
        <v>2.7246000000000001</v>
      </c>
      <c r="W249" s="17">
        <f t="shared" si="80"/>
        <v>6.4200000000000017</v>
      </c>
      <c r="X249" s="17">
        <f t="shared" si="77"/>
        <v>1.591086786551994</v>
      </c>
      <c r="Y249" s="17"/>
    </row>
    <row r="250" spans="1:25" x14ac:dyDescent="0.25">
      <c r="A250">
        <v>2028</v>
      </c>
      <c r="B250">
        <v>196339</v>
      </c>
      <c r="C250" s="16">
        <f t="shared" si="78"/>
        <v>2.7516974348697607</v>
      </c>
      <c r="D250" s="46">
        <v>2.7210000000000001</v>
      </c>
      <c r="E250">
        <v>4207</v>
      </c>
      <c r="F250" s="20">
        <f t="shared" si="79"/>
        <v>21.427225360218802</v>
      </c>
      <c r="G250">
        <v>688</v>
      </c>
      <c r="H250" s="34">
        <f t="shared" si="73"/>
        <v>3.5041433439102776</v>
      </c>
      <c r="I250">
        <v>76</v>
      </c>
      <c r="J250" s="34">
        <f t="shared" si="74"/>
        <v>0.38708560194357716</v>
      </c>
      <c r="K250">
        <v>1747</v>
      </c>
      <c r="L250" s="34">
        <f t="shared" si="75"/>
        <v>8.8978756130977548</v>
      </c>
      <c r="M250">
        <v>1823</v>
      </c>
      <c r="N250" s="34">
        <f t="shared" si="76"/>
        <v>9.2849612150413314</v>
      </c>
      <c r="O250" s="17">
        <v>77.97</v>
      </c>
      <c r="P250" s="17">
        <v>74.8</v>
      </c>
      <c r="Q250" s="17">
        <v>81.260000000000005</v>
      </c>
      <c r="R250" s="17">
        <v>15.74</v>
      </c>
      <c r="S250" s="17">
        <v>19.190000000000001</v>
      </c>
      <c r="T250" s="17">
        <v>12.16</v>
      </c>
      <c r="U250" s="16">
        <v>2.6964000000000001</v>
      </c>
      <c r="V250" s="16">
        <v>2.6911999999999998</v>
      </c>
      <c r="W250" s="17">
        <f t="shared" si="80"/>
        <v>6.460000000000008</v>
      </c>
      <c r="X250" s="17">
        <f t="shared" si="77"/>
        <v>1.578125</v>
      </c>
      <c r="Y250" s="17"/>
    </row>
    <row r="251" spans="1:25" x14ac:dyDescent="0.25">
      <c r="A251">
        <v>2029</v>
      </c>
      <c r="B251">
        <v>201694</v>
      </c>
      <c r="C251" s="16">
        <f t="shared" si="78"/>
        <v>2.6908940322738153</v>
      </c>
      <c r="D251" s="46">
        <v>2.6619999999999999</v>
      </c>
      <c r="E251">
        <v>4260</v>
      </c>
      <c r="F251" s="20">
        <f t="shared" si="79"/>
        <v>21.121104247027674</v>
      </c>
      <c r="G251">
        <v>704</v>
      </c>
      <c r="H251" s="34">
        <f t="shared" si="73"/>
        <v>3.490436007020536</v>
      </c>
      <c r="I251">
        <v>73</v>
      </c>
      <c r="J251" s="34">
        <f t="shared" si="74"/>
        <v>0.36193441550070898</v>
      </c>
      <c r="K251">
        <v>174</v>
      </c>
      <c r="L251" s="34">
        <f t="shared" si="75"/>
        <v>0.862692990371553</v>
      </c>
      <c r="M251">
        <v>1813</v>
      </c>
      <c r="N251" s="34">
        <f t="shared" si="76"/>
        <v>8.988864319216237</v>
      </c>
      <c r="O251" s="17">
        <v>78.260000000000005</v>
      </c>
      <c r="P251" s="17">
        <v>75.08</v>
      </c>
      <c r="Q251" s="17">
        <v>81.569999999999993</v>
      </c>
      <c r="R251" s="17">
        <v>15.06</v>
      </c>
      <c r="S251" s="17">
        <v>18.47</v>
      </c>
      <c r="T251" s="17">
        <v>11.52</v>
      </c>
      <c r="U251" s="16">
        <v>2.6625000000000001</v>
      </c>
      <c r="V251" s="16">
        <v>2.6575000000000002</v>
      </c>
      <c r="W251" s="17">
        <f t="shared" si="80"/>
        <v>6.4899999999999949</v>
      </c>
      <c r="X251" s="17">
        <f t="shared" si="77"/>
        <v>1.6032986111111112</v>
      </c>
      <c r="Y251" s="17"/>
    </row>
    <row r="252" spans="1:25" x14ac:dyDescent="0.25">
      <c r="A252">
        <v>2030</v>
      </c>
      <c r="B252">
        <v>207074</v>
      </c>
      <c r="C252" s="16">
        <f t="shared" si="78"/>
        <v>2.6324519936012289</v>
      </c>
      <c r="D252" s="46">
        <v>2.6040000000000001</v>
      </c>
      <c r="E252">
        <v>4310</v>
      </c>
      <c r="F252" s="20">
        <f t="shared" si="79"/>
        <v>20.813815351033931</v>
      </c>
      <c r="G252">
        <v>721</v>
      </c>
      <c r="H252" s="34">
        <f t="shared" si="73"/>
        <v>3.4818470691636807</v>
      </c>
      <c r="I252">
        <v>70</v>
      </c>
      <c r="J252" s="34">
        <f t="shared" si="74"/>
        <v>0.33804340477317291</v>
      </c>
      <c r="K252">
        <v>1733</v>
      </c>
      <c r="L252" s="34">
        <f t="shared" si="75"/>
        <v>8.3689888638844092</v>
      </c>
      <c r="M252">
        <v>1803</v>
      </c>
      <c r="N252" s="34">
        <f t="shared" si="76"/>
        <v>8.7070322686575814</v>
      </c>
      <c r="O252" s="17">
        <v>78.59</v>
      </c>
      <c r="P252" s="17">
        <v>75.400000000000006</v>
      </c>
      <c r="Q252" s="17">
        <v>81.91</v>
      </c>
      <c r="R252" s="17">
        <v>14.19</v>
      </c>
      <c r="S252" s="17">
        <v>17.79</v>
      </c>
      <c r="T252" s="17">
        <v>10.44</v>
      </c>
      <c r="U252" s="16">
        <v>2.6286999999999998</v>
      </c>
      <c r="V252" s="16">
        <v>2.6238999999999999</v>
      </c>
      <c r="W252" s="17">
        <f t="shared" si="80"/>
        <v>6.5099999999999909</v>
      </c>
      <c r="X252" s="17">
        <f t="shared" si="77"/>
        <v>1.7040229885057472</v>
      </c>
      <c r="Y252" s="17"/>
    </row>
  </sheetData>
  <mergeCells count="240">
    <mergeCell ref="W4:W7"/>
    <mergeCell ref="X4:X7"/>
    <mergeCell ref="I5:J6"/>
    <mergeCell ref="K5:L6"/>
    <mergeCell ref="M5:N6"/>
    <mergeCell ref="A4:A7"/>
    <mergeCell ref="O5:O7"/>
    <mergeCell ref="P5:P7"/>
    <mergeCell ref="Q5:Q7"/>
    <mergeCell ref="R5:R7"/>
    <mergeCell ref="C4:C7"/>
    <mergeCell ref="B4:B7"/>
    <mergeCell ref="D5:D7"/>
    <mergeCell ref="S5:S7"/>
    <mergeCell ref="T5:T7"/>
    <mergeCell ref="U4:U7"/>
    <mergeCell ref="V4:V7"/>
    <mergeCell ref="R4:T4"/>
    <mergeCell ref="E5:E7"/>
    <mergeCell ref="F5:F7"/>
    <mergeCell ref="G5:G7"/>
    <mergeCell ref="H5:H7"/>
    <mergeCell ref="O4:Q4"/>
    <mergeCell ref="D4:N4"/>
    <mergeCell ref="U30:U33"/>
    <mergeCell ref="V30:V33"/>
    <mergeCell ref="W30:W33"/>
    <mergeCell ref="X30:X33"/>
    <mergeCell ref="D31:D33"/>
    <mergeCell ref="E31:E33"/>
    <mergeCell ref="F31:F33"/>
    <mergeCell ref="G31:G33"/>
    <mergeCell ref="H31:H33"/>
    <mergeCell ref="I31:J32"/>
    <mergeCell ref="O30:Q30"/>
    <mergeCell ref="R30:T30"/>
    <mergeCell ref="K31:L32"/>
    <mergeCell ref="M31:N32"/>
    <mergeCell ref="O31:O33"/>
    <mergeCell ref="P31:P33"/>
    <mergeCell ref="Q31:Q33"/>
    <mergeCell ref="R31:R33"/>
    <mergeCell ref="S31:S33"/>
    <mergeCell ref="T31:T33"/>
    <mergeCell ref="A55:A58"/>
    <mergeCell ref="B55:B58"/>
    <mergeCell ref="C55:C58"/>
    <mergeCell ref="D55:N55"/>
    <mergeCell ref="A30:A33"/>
    <mergeCell ref="B30:B33"/>
    <mergeCell ref="C30:C33"/>
    <mergeCell ref="D30:N30"/>
    <mergeCell ref="D56:D58"/>
    <mergeCell ref="E56:E58"/>
    <mergeCell ref="F56:F58"/>
    <mergeCell ref="G56:G58"/>
    <mergeCell ref="H56:H58"/>
    <mergeCell ref="I56:J57"/>
    <mergeCell ref="K56:L57"/>
    <mergeCell ref="M56:N57"/>
    <mergeCell ref="O56:O58"/>
    <mergeCell ref="P56:P58"/>
    <mergeCell ref="Q56:Q58"/>
    <mergeCell ref="R56:R58"/>
    <mergeCell ref="O55:Q55"/>
    <mergeCell ref="R55:T55"/>
    <mergeCell ref="A80:A83"/>
    <mergeCell ref="B80:B83"/>
    <mergeCell ref="C80:C83"/>
    <mergeCell ref="D80:N80"/>
    <mergeCell ref="O80:Q80"/>
    <mergeCell ref="R80:T80"/>
    <mergeCell ref="K81:L82"/>
    <mergeCell ref="M81:N82"/>
    <mergeCell ref="R81:R83"/>
    <mergeCell ref="S81:S83"/>
    <mergeCell ref="T81:T83"/>
    <mergeCell ref="D81:D83"/>
    <mergeCell ref="E81:E83"/>
    <mergeCell ref="F81:F83"/>
    <mergeCell ref="G81:G83"/>
    <mergeCell ref="H81:H83"/>
    <mergeCell ref="I81:J82"/>
    <mergeCell ref="O81:O83"/>
    <mergeCell ref="U80:U83"/>
    <mergeCell ref="V80:V83"/>
    <mergeCell ref="W80:W83"/>
    <mergeCell ref="S56:S58"/>
    <mergeCell ref="T56:T58"/>
    <mergeCell ref="U55:U58"/>
    <mergeCell ref="V55:V58"/>
    <mergeCell ref="W55:W58"/>
    <mergeCell ref="X55:X58"/>
    <mergeCell ref="X80:X83"/>
    <mergeCell ref="P81:P83"/>
    <mergeCell ref="Q81:Q83"/>
    <mergeCell ref="O105:Q105"/>
    <mergeCell ref="R105:T105"/>
    <mergeCell ref="K106:L107"/>
    <mergeCell ref="M106:N107"/>
    <mergeCell ref="O106:O108"/>
    <mergeCell ref="P106:P108"/>
    <mergeCell ref="Q106:Q108"/>
    <mergeCell ref="R106:R108"/>
    <mergeCell ref="S106:S108"/>
    <mergeCell ref="T106:T108"/>
    <mergeCell ref="U105:U108"/>
    <mergeCell ref="V105:V108"/>
    <mergeCell ref="W105:W108"/>
    <mergeCell ref="X105:X108"/>
    <mergeCell ref="D106:D108"/>
    <mergeCell ref="E106:E108"/>
    <mergeCell ref="F106:F108"/>
    <mergeCell ref="G106:G108"/>
    <mergeCell ref="H106:H108"/>
    <mergeCell ref="I106:J107"/>
    <mergeCell ref="A130:A133"/>
    <mergeCell ref="B130:B133"/>
    <mergeCell ref="C130:C133"/>
    <mergeCell ref="D130:N130"/>
    <mergeCell ref="A105:A108"/>
    <mergeCell ref="B105:B108"/>
    <mergeCell ref="C105:C108"/>
    <mergeCell ref="D105:N105"/>
    <mergeCell ref="D131:D133"/>
    <mergeCell ref="E131:E133"/>
    <mergeCell ref="F131:F133"/>
    <mergeCell ref="G131:G133"/>
    <mergeCell ref="H131:H133"/>
    <mergeCell ref="I131:J132"/>
    <mergeCell ref="K131:L132"/>
    <mergeCell ref="M131:N132"/>
    <mergeCell ref="O131:O133"/>
    <mergeCell ref="P131:P133"/>
    <mergeCell ref="Q131:Q133"/>
    <mergeCell ref="R131:R133"/>
    <mergeCell ref="O130:Q130"/>
    <mergeCell ref="R130:T130"/>
    <mergeCell ref="A155:A158"/>
    <mergeCell ref="B155:B158"/>
    <mergeCell ref="C155:C158"/>
    <mergeCell ref="D155:N155"/>
    <mergeCell ref="O155:Q155"/>
    <mergeCell ref="R155:T155"/>
    <mergeCell ref="K156:L157"/>
    <mergeCell ref="M156:N157"/>
    <mergeCell ref="R156:R158"/>
    <mergeCell ref="S156:S158"/>
    <mergeCell ref="T156:T158"/>
    <mergeCell ref="D156:D158"/>
    <mergeCell ref="E156:E158"/>
    <mergeCell ref="F156:F158"/>
    <mergeCell ref="G156:G158"/>
    <mergeCell ref="H156:H158"/>
    <mergeCell ref="I156:J157"/>
    <mergeCell ref="O156:O158"/>
    <mergeCell ref="U155:U158"/>
    <mergeCell ref="V155:V158"/>
    <mergeCell ref="W155:W158"/>
    <mergeCell ref="S131:S133"/>
    <mergeCell ref="T131:T133"/>
    <mergeCell ref="U130:U133"/>
    <mergeCell ref="V130:V133"/>
    <mergeCell ref="W130:W133"/>
    <mergeCell ref="X130:X133"/>
    <mergeCell ref="X155:X158"/>
    <mergeCell ref="P156:P158"/>
    <mergeCell ref="Q156:Q158"/>
    <mergeCell ref="O180:Q180"/>
    <mergeCell ref="R180:T180"/>
    <mergeCell ref="K181:L182"/>
    <mergeCell ref="M181:N182"/>
    <mergeCell ref="O181:O183"/>
    <mergeCell ref="P181:P183"/>
    <mergeCell ref="Q181:Q183"/>
    <mergeCell ref="R181:R183"/>
    <mergeCell ref="S181:S183"/>
    <mergeCell ref="T181:T183"/>
    <mergeCell ref="U180:U183"/>
    <mergeCell ref="V180:V183"/>
    <mergeCell ref="W180:W183"/>
    <mergeCell ref="X180:X183"/>
    <mergeCell ref="D181:D183"/>
    <mergeCell ref="E181:E183"/>
    <mergeCell ref="F181:F183"/>
    <mergeCell ref="G181:G183"/>
    <mergeCell ref="H181:H183"/>
    <mergeCell ref="I181:J182"/>
    <mergeCell ref="A205:A208"/>
    <mergeCell ref="B205:B208"/>
    <mergeCell ref="C205:C208"/>
    <mergeCell ref="D205:N205"/>
    <mergeCell ref="A180:A183"/>
    <mergeCell ref="B180:B183"/>
    <mergeCell ref="C180:C183"/>
    <mergeCell ref="D180:N180"/>
    <mergeCell ref="D206:D208"/>
    <mergeCell ref="E206:E208"/>
    <mergeCell ref="F206:F208"/>
    <mergeCell ref="G206:G208"/>
    <mergeCell ref="H206:H208"/>
    <mergeCell ref="I206:J207"/>
    <mergeCell ref="K206:L207"/>
    <mergeCell ref="M206:N207"/>
    <mergeCell ref="A230:A233"/>
    <mergeCell ref="B230:B233"/>
    <mergeCell ref="C230:C233"/>
    <mergeCell ref="D230:N230"/>
    <mergeCell ref="O230:Q230"/>
    <mergeCell ref="R230:T230"/>
    <mergeCell ref="K231:L232"/>
    <mergeCell ref="M231:N232"/>
    <mergeCell ref="R231:R233"/>
    <mergeCell ref="S231:S233"/>
    <mergeCell ref="P231:P233"/>
    <mergeCell ref="T231:T233"/>
    <mergeCell ref="X205:X208"/>
    <mergeCell ref="X230:X233"/>
    <mergeCell ref="D231:D233"/>
    <mergeCell ref="E231:E233"/>
    <mergeCell ref="F231:F233"/>
    <mergeCell ref="G231:G233"/>
    <mergeCell ref="H231:H233"/>
    <mergeCell ref="I231:J232"/>
    <mergeCell ref="O231:O233"/>
    <mergeCell ref="U230:U233"/>
    <mergeCell ref="V230:V233"/>
    <mergeCell ref="W230:W233"/>
    <mergeCell ref="S206:S208"/>
    <mergeCell ref="T206:T208"/>
    <mergeCell ref="U205:U208"/>
    <mergeCell ref="V205:V208"/>
    <mergeCell ref="W205:W208"/>
    <mergeCell ref="Q231:Q233"/>
    <mergeCell ref="O206:O208"/>
    <mergeCell ref="P206:P208"/>
    <mergeCell ref="Q206:Q208"/>
    <mergeCell ref="R206:R208"/>
    <mergeCell ref="O205:Q205"/>
    <mergeCell ref="R205:T20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7"/>
  <sheetViews>
    <sheetView zoomScale="85" zoomScaleNormal="85" workbookViewId="0">
      <pane ySplit="3300" topLeftCell="A24"/>
      <selection activeCell="Q8" sqref="Q8"/>
      <selection pane="bottomLeft" activeCell="R34" sqref="R34"/>
    </sheetView>
  </sheetViews>
  <sheetFormatPr baseColWidth="10" defaultRowHeight="15" x14ac:dyDescent="0.25"/>
  <cols>
    <col min="4" max="4" width="11.42578125" style="25" customWidth="1"/>
  </cols>
  <sheetData>
    <row r="2" spans="1:25" x14ac:dyDescent="0.25">
      <c r="I2" s="25"/>
      <c r="J2" s="25"/>
      <c r="K2" s="25"/>
      <c r="L2" s="25"/>
    </row>
    <row r="3" spans="1:25" x14ac:dyDescent="0.25">
      <c r="A3" t="s">
        <v>0</v>
      </c>
      <c r="I3" s="25"/>
      <c r="J3" s="25"/>
      <c r="K3" s="25"/>
      <c r="L3" s="25"/>
      <c r="X3" s="25"/>
      <c r="Y3" s="25"/>
    </row>
    <row r="4" spans="1:25" x14ac:dyDescent="0.25">
      <c r="A4" s="1"/>
      <c r="B4" s="2"/>
      <c r="C4" s="2" t="s">
        <v>1</v>
      </c>
      <c r="D4" s="26" t="s">
        <v>2</v>
      </c>
      <c r="E4" s="4"/>
      <c r="F4" s="4"/>
      <c r="G4" s="4"/>
      <c r="H4" s="4"/>
      <c r="I4" s="4"/>
      <c r="J4" s="4"/>
      <c r="K4" s="4"/>
      <c r="L4" s="4"/>
      <c r="M4" s="4"/>
      <c r="N4" s="5"/>
      <c r="O4" s="1"/>
      <c r="P4" s="3" t="s">
        <v>77</v>
      </c>
      <c r="Q4" s="4"/>
      <c r="R4" s="4"/>
      <c r="S4" s="3" t="s">
        <v>78</v>
      </c>
      <c r="T4" s="4"/>
      <c r="U4" s="4"/>
      <c r="V4" s="2" t="s">
        <v>79</v>
      </c>
      <c r="W4" s="3" t="s">
        <v>79</v>
      </c>
      <c r="X4" s="2" t="s">
        <v>80</v>
      </c>
      <c r="Y4" s="21" t="s">
        <v>81</v>
      </c>
    </row>
    <row r="5" spans="1:25" x14ac:dyDescent="0.25">
      <c r="A5" s="6"/>
      <c r="B5" s="7"/>
      <c r="C5" s="7" t="s">
        <v>3</v>
      </c>
      <c r="D5" s="27" t="s">
        <v>4</v>
      </c>
      <c r="E5" s="2"/>
      <c r="F5" s="2"/>
      <c r="G5" s="2"/>
      <c r="H5" s="2"/>
      <c r="I5" s="3"/>
      <c r="J5" s="4"/>
      <c r="K5" s="3"/>
      <c r="L5" s="4"/>
      <c r="M5" s="3"/>
      <c r="N5" s="5"/>
      <c r="O5" s="6"/>
      <c r="P5" s="2" t="s">
        <v>82</v>
      </c>
      <c r="Q5" s="2"/>
      <c r="R5" s="2"/>
      <c r="S5" s="2" t="s">
        <v>82</v>
      </c>
      <c r="T5" s="2"/>
      <c r="U5" s="2"/>
      <c r="V5" s="7" t="s">
        <v>83</v>
      </c>
      <c r="W5" s="8" t="s">
        <v>83</v>
      </c>
      <c r="X5" s="7" t="s">
        <v>84</v>
      </c>
      <c r="Y5" s="22" t="s">
        <v>85</v>
      </c>
    </row>
    <row r="6" spans="1:25" x14ac:dyDescent="0.25">
      <c r="A6" s="6"/>
      <c r="B6" s="7" t="s">
        <v>5</v>
      </c>
      <c r="C6" s="7" t="s">
        <v>6</v>
      </c>
      <c r="D6" s="28" t="s">
        <v>6</v>
      </c>
      <c r="E6" s="7"/>
      <c r="F6" s="7"/>
      <c r="G6" s="7"/>
      <c r="H6" s="7"/>
      <c r="I6" s="8" t="s">
        <v>7</v>
      </c>
      <c r="J6" s="9"/>
      <c r="K6" s="8" t="s">
        <v>8</v>
      </c>
      <c r="L6" s="9"/>
      <c r="M6" s="8" t="s">
        <v>9</v>
      </c>
      <c r="N6" s="10"/>
      <c r="O6" s="11" t="s">
        <v>10</v>
      </c>
      <c r="P6" s="12" t="s">
        <v>86</v>
      </c>
      <c r="Q6" s="12" t="s">
        <v>87</v>
      </c>
      <c r="R6" s="12" t="s">
        <v>88</v>
      </c>
      <c r="S6" s="12" t="s">
        <v>86</v>
      </c>
      <c r="T6" s="12" t="s">
        <v>87</v>
      </c>
      <c r="U6" s="12" t="s">
        <v>88</v>
      </c>
      <c r="V6" s="12" t="s">
        <v>89</v>
      </c>
      <c r="W6" s="23" t="s">
        <v>90</v>
      </c>
      <c r="X6" s="12" t="s">
        <v>91</v>
      </c>
      <c r="Y6" s="24" t="s">
        <v>92</v>
      </c>
    </row>
    <row r="7" spans="1:25" x14ac:dyDescent="0.25">
      <c r="A7" s="11" t="s">
        <v>10</v>
      </c>
      <c r="B7" s="12" t="s">
        <v>11</v>
      </c>
      <c r="C7" s="13" t="s">
        <v>12</v>
      </c>
      <c r="D7" s="29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4" t="s">
        <v>17</v>
      </c>
      <c r="J7" s="14" t="s">
        <v>18</v>
      </c>
      <c r="K7" s="14" t="s">
        <v>17</v>
      </c>
      <c r="L7" s="14" t="s">
        <v>18</v>
      </c>
      <c r="M7" s="14" t="s">
        <v>17</v>
      </c>
      <c r="N7" s="15" t="s">
        <v>18</v>
      </c>
    </row>
    <row r="8" spans="1:25" x14ac:dyDescent="0.25">
      <c r="A8">
        <v>2012</v>
      </c>
      <c r="B8">
        <v>10351118</v>
      </c>
      <c r="C8" s="16" t="e">
        <f>NA()</f>
        <v>#N/A</v>
      </c>
      <c r="D8" s="30">
        <v>1506</v>
      </c>
      <c r="E8">
        <v>252.95400000000001</v>
      </c>
      <c r="F8" s="17" t="s">
        <v>19</v>
      </c>
      <c r="G8">
        <v>69.314999999999998</v>
      </c>
      <c r="H8" s="17" t="s">
        <v>20</v>
      </c>
      <c r="I8">
        <v>-27.734000000000002</v>
      </c>
      <c r="J8" s="17" t="s">
        <v>21</v>
      </c>
      <c r="K8">
        <v>0</v>
      </c>
      <c r="L8" s="17" t="s">
        <v>22</v>
      </c>
      <c r="M8">
        <v>-27.734000000000002</v>
      </c>
      <c r="N8" s="17" t="s">
        <v>21</v>
      </c>
      <c r="O8">
        <v>2012</v>
      </c>
      <c r="P8" s="17" t="s">
        <v>93</v>
      </c>
      <c r="Q8" s="17" t="s">
        <v>94</v>
      </c>
      <c r="R8" s="17" t="s">
        <v>95</v>
      </c>
      <c r="S8" s="17" t="s">
        <v>96</v>
      </c>
      <c r="T8" s="17" t="s">
        <v>97</v>
      </c>
      <c r="U8" s="17" t="s">
        <v>98</v>
      </c>
      <c r="V8" s="18">
        <v>30617</v>
      </c>
      <c r="W8" s="18">
        <v>30552</v>
      </c>
      <c r="X8" s="17" t="e">
        <f t="shared" ref="X8:X26" si="0">R8-Q8</f>
        <v>#VALUE!</v>
      </c>
      <c r="Y8" s="17" t="e">
        <f t="shared" ref="Y8:Y26" si="1">T8/U8</f>
        <v>#VALUE!</v>
      </c>
    </row>
    <row r="9" spans="1:25" x14ac:dyDescent="0.25">
      <c r="A9">
        <v>2013</v>
      </c>
      <c r="B9">
        <v>10507789</v>
      </c>
      <c r="C9" s="16">
        <f t="shared" ref="C9:C26" si="2">100*LN(B9/B8)</f>
        <v>1.5022258481212156</v>
      </c>
      <c r="D9" s="30">
        <v>1498</v>
      </c>
      <c r="E9">
        <v>252.45500000000001</v>
      </c>
      <c r="F9" s="17" t="s">
        <v>23</v>
      </c>
      <c r="G9">
        <v>68.563999999999993</v>
      </c>
      <c r="H9" s="17" t="s">
        <v>24</v>
      </c>
      <c r="I9">
        <v>-26.463000000000001</v>
      </c>
      <c r="J9" s="17" t="s">
        <v>25</v>
      </c>
      <c r="K9">
        <v>0</v>
      </c>
      <c r="L9" s="17" t="s">
        <v>22</v>
      </c>
      <c r="M9">
        <v>-26.463000000000001</v>
      </c>
      <c r="N9" s="17" t="s">
        <v>25</v>
      </c>
      <c r="O9">
        <v>2013</v>
      </c>
      <c r="P9" s="17" t="s">
        <v>99</v>
      </c>
      <c r="Q9" s="17" t="s">
        <v>100</v>
      </c>
      <c r="R9" s="17" t="s">
        <v>101</v>
      </c>
      <c r="S9" s="17" t="s">
        <v>102</v>
      </c>
      <c r="T9" s="17" t="s">
        <v>103</v>
      </c>
      <c r="U9" s="17" t="s">
        <v>104</v>
      </c>
      <c r="V9" s="18">
        <v>30125</v>
      </c>
      <c r="W9" s="18">
        <v>30060</v>
      </c>
      <c r="X9" s="17" t="e">
        <f t="shared" si="0"/>
        <v>#VALUE!</v>
      </c>
      <c r="Y9" s="17" t="e">
        <f t="shared" si="1"/>
        <v>#VALUE!</v>
      </c>
    </row>
    <row r="10" spans="1:25" x14ac:dyDescent="0.25">
      <c r="A10">
        <v>2014</v>
      </c>
      <c r="B10">
        <v>10665841</v>
      </c>
      <c r="C10" s="16">
        <f t="shared" si="2"/>
        <v>1.4929413203003843</v>
      </c>
      <c r="D10" s="30">
        <v>1488</v>
      </c>
      <c r="E10">
        <v>251.804</v>
      </c>
      <c r="F10" s="17" t="s">
        <v>26</v>
      </c>
      <c r="G10">
        <v>67.942999999999998</v>
      </c>
      <c r="H10" s="17" t="s">
        <v>27</v>
      </c>
      <c r="I10">
        <v>-25.190999999999999</v>
      </c>
      <c r="J10" s="17" t="s">
        <v>28</v>
      </c>
      <c r="K10">
        <v>2</v>
      </c>
      <c r="L10" s="17" t="s">
        <v>22</v>
      </c>
      <c r="M10">
        <v>-25.189</v>
      </c>
      <c r="N10" s="17" t="s">
        <v>28</v>
      </c>
      <c r="O10">
        <v>2014</v>
      </c>
      <c r="P10" s="17" t="s">
        <v>105</v>
      </c>
      <c r="Q10" s="17" t="s">
        <v>106</v>
      </c>
      <c r="R10" s="17" t="s">
        <v>107</v>
      </c>
      <c r="S10" s="17" t="s">
        <v>108</v>
      </c>
      <c r="T10" s="17" t="s">
        <v>109</v>
      </c>
      <c r="U10" s="17" t="s">
        <v>110</v>
      </c>
      <c r="V10" s="18">
        <v>29631</v>
      </c>
      <c r="W10" s="18">
        <v>29573</v>
      </c>
      <c r="X10" s="17" t="e">
        <f t="shared" si="0"/>
        <v>#VALUE!</v>
      </c>
      <c r="Y10" s="17" t="e">
        <f t="shared" si="1"/>
        <v>#VALUE!</v>
      </c>
    </row>
    <row r="11" spans="1:25" x14ac:dyDescent="0.25">
      <c r="A11">
        <v>2015</v>
      </c>
      <c r="B11">
        <v>10825013</v>
      </c>
      <c r="C11" s="16">
        <f t="shared" si="2"/>
        <v>1.4813269926021564</v>
      </c>
      <c r="D11" s="30">
        <v>1475</v>
      </c>
      <c r="E11">
        <v>251.00800000000001</v>
      </c>
      <c r="F11" s="17" t="s">
        <v>29</v>
      </c>
      <c r="G11">
        <v>67.427000000000007</v>
      </c>
      <c r="H11" s="17" t="s">
        <v>30</v>
      </c>
      <c r="I11">
        <v>-23.92</v>
      </c>
      <c r="J11" s="17" t="s">
        <v>31</v>
      </c>
      <c r="K11">
        <v>0</v>
      </c>
      <c r="L11" s="17" t="s">
        <v>22</v>
      </c>
      <c r="M11">
        <v>-23.92</v>
      </c>
      <c r="N11" s="17" t="s">
        <v>31</v>
      </c>
      <c r="O11">
        <v>2015</v>
      </c>
      <c r="P11" s="17" t="s">
        <v>111</v>
      </c>
      <c r="Q11" s="17" t="s">
        <v>112</v>
      </c>
      <c r="R11" s="17" t="s">
        <v>113</v>
      </c>
      <c r="S11" s="17" t="s">
        <v>114</v>
      </c>
      <c r="T11" s="17" t="s">
        <v>115</v>
      </c>
      <c r="U11" s="17" t="s">
        <v>116</v>
      </c>
      <c r="V11" s="18">
        <v>29139</v>
      </c>
      <c r="W11" s="18">
        <v>29087</v>
      </c>
      <c r="X11" s="17" t="e">
        <f t="shared" si="0"/>
        <v>#VALUE!</v>
      </c>
      <c r="Y11" s="17" t="e">
        <f t="shared" si="1"/>
        <v>#VALUE!</v>
      </c>
    </row>
    <row r="12" spans="1:25" x14ac:dyDescent="0.25">
      <c r="A12">
        <v>2016</v>
      </c>
      <c r="B12">
        <v>10985059</v>
      </c>
      <c r="C12" s="16">
        <f t="shared" si="2"/>
        <v>1.4676601970930596</v>
      </c>
      <c r="D12" s="30">
        <v>1460</v>
      </c>
      <c r="E12">
        <v>250.08099999999999</v>
      </c>
      <c r="F12" s="17" t="s">
        <v>32</v>
      </c>
      <c r="G12">
        <v>67</v>
      </c>
      <c r="H12" s="17" t="s">
        <v>33</v>
      </c>
      <c r="I12">
        <v>-22.646999999999998</v>
      </c>
      <c r="J12" s="17" t="s">
        <v>34</v>
      </c>
      <c r="K12">
        <v>1</v>
      </c>
      <c r="L12" s="17" t="s">
        <v>22</v>
      </c>
      <c r="M12">
        <v>-22.646000000000001</v>
      </c>
      <c r="N12" s="17" t="s">
        <v>34</v>
      </c>
      <c r="O12">
        <v>2016</v>
      </c>
      <c r="P12" s="17" t="s">
        <v>117</v>
      </c>
      <c r="Q12" s="17" t="s">
        <v>118</v>
      </c>
      <c r="R12" s="17" t="s">
        <v>119</v>
      </c>
      <c r="S12" s="17" t="s">
        <v>120</v>
      </c>
      <c r="T12" s="17" t="s">
        <v>121</v>
      </c>
      <c r="U12" s="17" t="s">
        <v>122</v>
      </c>
      <c r="V12" s="18">
        <v>28651</v>
      </c>
      <c r="W12" s="18">
        <v>28605</v>
      </c>
      <c r="X12" s="17" t="e">
        <f t="shared" si="0"/>
        <v>#VALUE!</v>
      </c>
      <c r="Y12" s="17" t="e">
        <f t="shared" si="1"/>
        <v>#VALUE!</v>
      </c>
    </row>
    <row r="13" spans="1:25" x14ac:dyDescent="0.25">
      <c r="A13">
        <v>2017</v>
      </c>
      <c r="B13">
        <v>11145770</v>
      </c>
      <c r="C13" s="16">
        <f t="shared" si="2"/>
        <v>1.4523976946430395</v>
      </c>
      <c r="D13" s="30">
        <v>1444</v>
      </c>
      <c r="E13">
        <v>249.03</v>
      </c>
      <c r="F13" s="17" t="s">
        <v>35</v>
      </c>
      <c r="G13">
        <v>66.665000000000006</v>
      </c>
      <c r="H13" s="17" t="s">
        <v>36</v>
      </c>
      <c r="I13">
        <v>-21.376999999999999</v>
      </c>
      <c r="J13" s="17" t="s">
        <v>37</v>
      </c>
      <c r="K13">
        <v>0</v>
      </c>
      <c r="L13" s="17" t="s">
        <v>22</v>
      </c>
      <c r="M13">
        <v>-21.376999999999999</v>
      </c>
      <c r="N13" s="17" t="s">
        <v>37</v>
      </c>
      <c r="O13">
        <v>2017</v>
      </c>
      <c r="P13" s="17" t="s">
        <v>123</v>
      </c>
      <c r="Q13" s="17" t="s">
        <v>124</v>
      </c>
      <c r="R13" s="17" t="s">
        <v>125</v>
      </c>
      <c r="S13" s="17" t="s">
        <v>126</v>
      </c>
      <c r="T13" s="17" t="s">
        <v>127</v>
      </c>
      <c r="U13" s="17" t="s">
        <v>128</v>
      </c>
      <c r="V13" s="18">
        <v>28170</v>
      </c>
      <c r="W13" s="18">
        <v>28125</v>
      </c>
      <c r="X13" s="17" t="e">
        <f t="shared" si="0"/>
        <v>#VALUE!</v>
      </c>
      <c r="Y13" s="17" t="e">
        <f t="shared" si="1"/>
        <v>#VALUE!</v>
      </c>
    </row>
    <row r="14" spans="1:25" x14ac:dyDescent="0.25">
      <c r="A14">
        <v>2018</v>
      </c>
      <c r="B14">
        <v>11307314</v>
      </c>
      <c r="C14" s="16">
        <f t="shared" si="2"/>
        <v>1.4389719246248551</v>
      </c>
      <c r="D14" s="30">
        <v>1434</v>
      </c>
      <c r="E14">
        <v>248.83</v>
      </c>
      <c r="F14" s="17" t="s">
        <v>38</v>
      </c>
      <c r="G14">
        <v>66.628</v>
      </c>
      <c r="H14" s="17" t="s">
        <v>39</v>
      </c>
      <c r="I14">
        <v>-20.102</v>
      </c>
      <c r="J14" s="17" t="s">
        <v>40</v>
      </c>
      <c r="K14">
        <v>1</v>
      </c>
      <c r="L14" s="17" t="s">
        <v>22</v>
      </c>
      <c r="M14">
        <v>-20.100999999999999</v>
      </c>
      <c r="N14" s="17" t="s">
        <v>40</v>
      </c>
      <c r="O14">
        <v>2018</v>
      </c>
      <c r="P14" s="17" t="s">
        <v>129</v>
      </c>
      <c r="Q14" s="17" t="s">
        <v>130</v>
      </c>
      <c r="R14" s="17" t="s">
        <v>131</v>
      </c>
      <c r="S14" s="17" t="s">
        <v>132</v>
      </c>
      <c r="T14" s="17" t="s">
        <v>133</v>
      </c>
      <c r="U14" s="17" t="s">
        <v>134</v>
      </c>
      <c r="V14" s="18">
        <v>27797</v>
      </c>
      <c r="W14" s="18">
        <v>27753</v>
      </c>
      <c r="X14" s="17" t="e">
        <f t="shared" si="0"/>
        <v>#VALUE!</v>
      </c>
      <c r="Y14" s="17" t="e">
        <f t="shared" si="1"/>
        <v>#VALUE!</v>
      </c>
    </row>
    <row r="15" spans="1:25" x14ac:dyDescent="0.25">
      <c r="A15">
        <v>2019</v>
      </c>
      <c r="B15">
        <v>11469896</v>
      </c>
      <c r="C15" s="16">
        <f t="shared" si="2"/>
        <v>1.4276090993295445</v>
      </c>
      <c r="D15" s="30">
        <v>1422</v>
      </c>
      <c r="E15">
        <v>248.55600000000001</v>
      </c>
      <c r="F15" s="17" t="s">
        <v>41</v>
      </c>
      <c r="G15">
        <v>66.662000000000006</v>
      </c>
      <c r="H15" s="17" t="s">
        <v>42</v>
      </c>
      <c r="I15">
        <v>-18.832000000000001</v>
      </c>
      <c r="J15" s="17" t="s">
        <v>43</v>
      </c>
      <c r="K15">
        <v>-1</v>
      </c>
      <c r="L15" s="17" t="s">
        <v>22</v>
      </c>
      <c r="M15">
        <v>-18.832999999999998</v>
      </c>
      <c r="N15" s="17" t="s">
        <v>43</v>
      </c>
      <c r="O15">
        <v>2019</v>
      </c>
      <c r="P15" s="17" t="s">
        <v>135</v>
      </c>
      <c r="Q15" s="17" t="s">
        <v>136</v>
      </c>
      <c r="R15" s="17" t="s">
        <v>137</v>
      </c>
      <c r="S15" s="17" t="s">
        <v>138</v>
      </c>
      <c r="T15" s="17" t="s">
        <v>139</v>
      </c>
      <c r="U15" s="17" t="s">
        <v>140</v>
      </c>
      <c r="V15" s="18">
        <v>27422</v>
      </c>
      <c r="W15" s="18">
        <v>27383</v>
      </c>
      <c r="X15" s="17" t="e">
        <f t="shared" si="0"/>
        <v>#VALUE!</v>
      </c>
      <c r="Y15" s="17" t="e">
        <f t="shared" si="1"/>
        <v>#VALUE!</v>
      </c>
    </row>
    <row r="16" spans="1:25" x14ac:dyDescent="0.25">
      <c r="A16">
        <v>2020</v>
      </c>
      <c r="B16">
        <v>11633371</v>
      </c>
      <c r="C16" s="16">
        <f t="shared" si="2"/>
        <v>1.4151914388854843</v>
      </c>
      <c r="D16" s="30">
        <v>1409</v>
      </c>
      <c r="E16">
        <v>248.215</v>
      </c>
      <c r="F16" s="17" t="s">
        <v>44</v>
      </c>
      <c r="G16">
        <v>66.760000000000005</v>
      </c>
      <c r="H16" s="17" t="s">
        <v>45</v>
      </c>
      <c r="I16">
        <v>-17.559999999999999</v>
      </c>
      <c r="J16" s="17" t="s">
        <v>46</v>
      </c>
      <c r="K16">
        <v>0</v>
      </c>
      <c r="L16" s="17" t="s">
        <v>22</v>
      </c>
      <c r="M16">
        <v>-17.559999999999999</v>
      </c>
      <c r="N16" s="17" t="s">
        <v>46</v>
      </c>
      <c r="O16">
        <v>2020</v>
      </c>
      <c r="P16" s="17" t="s">
        <v>141</v>
      </c>
      <c r="Q16" s="17" t="s">
        <v>142</v>
      </c>
      <c r="R16" s="17" t="s">
        <v>143</v>
      </c>
      <c r="S16" s="17" t="s">
        <v>144</v>
      </c>
      <c r="T16" s="17" t="s">
        <v>145</v>
      </c>
      <c r="U16" s="17" t="s">
        <v>146</v>
      </c>
      <c r="V16" s="18">
        <v>27046</v>
      </c>
      <c r="W16" s="18">
        <v>27013</v>
      </c>
      <c r="X16" s="17" t="e">
        <f t="shared" si="0"/>
        <v>#VALUE!</v>
      </c>
      <c r="Y16" s="17" t="e">
        <f t="shared" si="1"/>
        <v>#VALUE!</v>
      </c>
    </row>
    <row r="17" spans="1:25" x14ac:dyDescent="0.25">
      <c r="A17">
        <v>2021</v>
      </c>
      <c r="B17">
        <v>11797257</v>
      </c>
      <c r="C17" s="16">
        <f t="shared" si="2"/>
        <v>1.3989268464658831</v>
      </c>
      <c r="D17" s="30">
        <v>1389</v>
      </c>
      <c r="E17">
        <v>247.78800000000001</v>
      </c>
      <c r="F17" s="17" t="s">
        <v>47</v>
      </c>
      <c r="G17">
        <v>66.909000000000006</v>
      </c>
      <c r="H17" s="17" t="s">
        <v>48</v>
      </c>
      <c r="I17">
        <v>-16.998999999999999</v>
      </c>
      <c r="J17" s="17" t="s">
        <v>49</v>
      </c>
      <c r="K17">
        <v>-2</v>
      </c>
      <c r="L17" s="17" t="s">
        <v>22</v>
      </c>
      <c r="M17">
        <v>-17.001000000000001</v>
      </c>
      <c r="N17" s="17" t="s">
        <v>49</v>
      </c>
      <c r="O17">
        <v>2021</v>
      </c>
      <c r="P17" s="17" t="s">
        <v>147</v>
      </c>
      <c r="Q17" s="17" t="s">
        <v>148</v>
      </c>
      <c r="R17" s="17" t="s">
        <v>149</v>
      </c>
      <c r="S17" s="17" t="s">
        <v>150</v>
      </c>
      <c r="T17" s="17" t="s">
        <v>151</v>
      </c>
      <c r="U17" s="17" t="s">
        <v>152</v>
      </c>
      <c r="V17" s="18">
        <v>26673</v>
      </c>
      <c r="W17" s="18">
        <v>26644</v>
      </c>
      <c r="X17" s="17" t="e">
        <f t="shared" si="0"/>
        <v>#VALUE!</v>
      </c>
      <c r="Y17" s="17" t="e">
        <f t="shared" si="1"/>
        <v>#VALUE!</v>
      </c>
    </row>
    <row r="18" spans="1:25" x14ac:dyDescent="0.25">
      <c r="A18">
        <v>2022</v>
      </c>
      <c r="B18">
        <v>11961042</v>
      </c>
      <c r="C18" s="16">
        <f t="shared" si="2"/>
        <v>1.3787821651213581</v>
      </c>
      <c r="D18" s="30">
        <v>1369</v>
      </c>
      <c r="E18">
        <v>247.24299999999999</v>
      </c>
      <c r="F18" s="17" t="s">
        <v>50</v>
      </c>
      <c r="G18">
        <v>67.116</v>
      </c>
      <c r="H18" s="17" t="s">
        <v>51</v>
      </c>
      <c r="I18">
        <v>-16.433</v>
      </c>
      <c r="J18" s="17" t="s">
        <v>52</v>
      </c>
      <c r="K18">
        <v>-2</v>
      </c>
      <c r="L18" s="17" t="s">
        <v>22</v>
      </c>
      <c r="M18">
        <v>-16.434999999999999</v>
      </c>
      <c r="N18" s="17" t="s">
        <v>52</v>
      </c>
      <c r="O18">
        <v>2022</v>
      </c>
      <c r="P18" s="17" t="s">
        <v>153</v>
      </c>
      <c r="Q18" s="17" t="s">
        <v>154</v>
      </c>
      <c r="R18" s="17" t="s">
        <v>155</v>
      </c>
      <c r="S18" s="17" t="s">
        <v>156</v>
      </c>
      <c r="T18" s="17" t="s">
        <v>157</v>
      </c>
      <c r="U18" s="17" t="s">
        <v>158</v>
      </c>
      <c r="V18" s="18">
        <v>26303</v>
      </c>
      <c r="W18" s="18">
        <v>26275</v>
      </c>
      <c r="X18" s="17" t="e">
        <f t="shared" si="0"/>
        <v>#VALUE!</v>
      </c>
      <c r="Y18" s="17" t="e">
        <f t="shared" si="1"/>
        <v>#VALUE!</v>
      </c>
    </row>
    <row r="19" spans="1:25" x14ac:dyDescent="0.25">
      <c r="A19">
        <v>2023</v>
      </c>
      <c r="B19">
        <v>12125003</v>
      </c>
      <c r="C19" s="16">
        <f t="shared" si="2"/>
        <v>1.361481577294464</v>
      </c>
      <c r="D19" s="30">
        <v>1354</v>
      </c>
      <c r="E19">
        <v>247.51400000000001</v>
      </c>
      <c r="F19" s="17" t="s">
        <v>53</v>
      </c>
      <c r="G19">
        <v>67.411000000000001</v>
      </c>
      <c r="H19" s="17" t="s">
        <v>54</v>
      </c>
      <c r="I19">
        <v>-15.871</v>
      </c>
      <c r="J19" s="17" t="s">
        <v>55</v>
      </c>
      <c r="K19">
        <v>-2</v>
      </c>
      <c r="L19" s="17" t="s">
        <v>22</v>
      </c>
      <c r="M19">
        <v>-15.872999999999999</v>
      </c>
      <c r="N19" s="17" t="s">
        <v>55</v>
      </c>
      <c r="O19">
        <v>2023</v>
      </c>
      <c r="P19" s="17" t="s">
        <v>159</v>
      </c>
      <c r="Q19" s="17" t="s">
        <v>160</v>
      </c>
      <c r="R19" s="17" t="s">
        <v>161</v>
      </c>
      <c r="S19" s="17" t="s">
        <v>162</v>
      </c>
      <c r="T19" s="17" t="s">
        <v>163</v>
      </c>
      <c r="U19" s="17" t="s">
        <v>164</v>
      </c>
      <c r="V19" s="18">
        <v>26030</v>
      </c>
      <c r="W19" s="18">
        <v>26003</v>
      </c>
      <c r="X19" s="17" t="e">
        <f t="shared" si="0"/>
        <v>#VALUE!</v>
      </c>
      <c r="Y19" s="17" t="e">
        <f t="shared" si="1"/>
        <v>#VALUE!</v>
      </c>
    </row>
    <row r="20" spans="1:25" x14ac:dyDescent="0.25">
      <c r="A20">
        <v>2024</v>
      </c>
      <c r="B20">
        <v>12289431</v>
      </c>
      <c r="C20" s="16">
        <f t="shared" si="2"/>
        <v>1.3469940456878358</v>
      </c>
      <c r="D20" s="30">
        <v>1340</v>
      </c>
      <c r="E20">
        <v>247.69900000000001</v>
      </c>
      <c r="F20" s="17" t="s">
        <v>56</v>
      </c>
      <c r="G20">
        <v>67.771000000000001</v>
      </c>
      <c r="H20" s="17" t="s">
        <v>57</v>
      </c>
      <c r="I20">
        <v>-15.307</v>
      </c>
      <c r="J20" s="17" t="s">
        <v>58</v>
      </c>
      <c r="K20">
        <v>-2</v>
      </c>
      <c r="L20" s="17" t="s">
        <v>22</v>
      </c>
      <c r="M20">
        <v>-15.308999999999999</v>
      </c>
      <c r="N20" s="17" t="s">
        <v>58</v>
      </c>
      <c r="O20">
        <v>2024</v>
      </c>
      <c r="P20" s="17" t="s">
        <v>165</v>
      </c>
      <c r="Q20" s="17" t="s">
        <v>166</v>
      </c>
      <c r="R20" s="17" t="s">
        <v>167</v>
      </c>
      <c r="S20" s="17" t="s">
        <v>168</v>
      </c>
      <c r="T20" s="17" t="s">
        <v>169</v>
      </c>
      <c r="U20" s="17" t="s">
        <v>170</v>
      </c>
      <c r="V20" s="18">
        <v>25756</v>
      </c>
      <c r="W20" s="18">
        <v>25732</v>
      </c>
      <c r="X20" s="17" t="e">
        <f t="shared" si="0"/>
        <v>#VALUE!</v>
      </c>
      <c r="Y20" s="17" t="e">
        <f t="shared" si="1"/>
        <v>#VALUE!</v>
      </c>
    </row>
    <row r="21" spans="1:25" x14ac:dyDescent="0.25">
      <c r="A21">
        <v>2025</v>
      </c>
      <c r="B21">
        <v>12454178</v>
      </c>
      <c r="C21" s="16">
        <f t="shared" si="2"/>
        <v>1.3316524241803032</v>
      </c>
      <c r="D21" s="30">
        <v>1324</v>
      </c>
      <c r="E21">
        <v>247.791</v>
      </c>
      <c r="F21" s="17" t="s">
        <v>59</v>
      </c>
      <c r="G21">
        <v>68.174000000000007</v>
      </c>
      <c r="H21" s="17" t="s">
        <v>60</v>
      </c>
      <c r="I21">
        <v>-14.746</v>
      </c>
      <c r="J21" s="17" t="s">
        <v>61</v>
      </c>
      <c r="K21">
        <v>-3</v>
      </c>
      <c r="L21" s="17" t="s">
        <v>22</v>
      </c>
      <c r="M21">
        <v>-14.749000000000001</v>
      </c>
      <c r="N21" s="17" t="s">
        <v>61</v>
      </c>
      <c r="O21">
        <v>2025</v>
      </c>
      <c r="P21" s="17" t="s">
        <v>171</v>
      </c>
      <c r="Q21" s="17" t="s">
        <v>172</v>
      </c>
      <c r="R21" s="17" t="s">
        <v>173</v>
      </c>
      <c r="S21" s="17" t="s">
        <v>174</v>
      </c>
      <c r="T21" s="17" t="s">
        <v>175</v>
      </c>
      <c r="U21" s="17" t="s">
        <v>176</v>
      </c>
      <c r="V21" s="18">
        <v>25482</v>
      </c>
      <c r="W21" s="18">
        <v>25460</v>
      </c>
      <c r="X21" s="17" t="e">
        <f t="shared" si="0"/>
        <v>#VALUE!</v>
      </c>
      <c r="Y21" s="17" t="e">
        <f t="shared" si="1"/>
        <v>#VALUE!</v>
      </c>
    </row>
    <row r="22" spans="1:25" x14ac:dyDescent="0.25">
      <c r="A22">
        <v>2026</v>
      </c>
      <c r="B22">
        <v>12619100</v>
      </c>
      <c r="C22" s="16">
        <f t="shared" si="2"/>
        <v>1.3155390252702281</v>
      </c>
      <c r="D22" s="30">
        <v>1307</v>
      </c>
      <c r="E22">
        <v>247.78399999999999</v>
      </c>
      <c r="F22" s="17" t="s">
        <v>62</v>
      </c>
      <c r="G22">
        <v>68.617999999999995</v>
      </c>
      <c r="H22" s="17" t="s">
        <v>63</v>
      </c>
      <c r="I22">
        <v>-14.183999999999999</v>
      </c>
      <c r="J22" s="17" t="s">
        <v>64</v>
      </c>
      <c r="K22">
        <v>1</v>
      </c>
      <c r="L22" s="17" t="s">
        <v>22</v>
      </c>
      <c r="M22">
        <v>-14.183</v>
      </c>
      <c r="N22" s="17" t="s">
        <v>64</v>
      </c>
      <c r="O22">
        <v>2026</v>
      </c>
      <c r="P22" s="17" t="s">
        <v>177</v>
      </c>
      <c r="Q22" s="17" t="s">
        <v>178</v>
      </c>
      <c r="R22" s="17" t="s">
        <v>179</v>
      </c>
      <c r="S22" s="17" t="s">
        <v>180</v>
      </c>
      <c r="T22" s="17" t="s">
        <v>181</v>
      </c>
      <c r="U22" s="17" t="s">
        <v>182</v>
      </c>
      <c r="V22" s="18">
        <v>25207</v>
      </c>
      <c r="W22" s="18">
        <v>25187</v>
      </c>
      <c r="X22" s="17" t="e">
        <f t="shared" si="0"/>
        <v>#VALUE!</v>
      </c>
      <c r="Y22" s="17" t="e">
        <f t="shared" si="1"/>
        <v>#VALUE!</v>
      </c>
    </row>
    <row r="23" spans="1:25" x14ac:dyDescent="0.25">
      <c r="A23">
        <v>2027</v>
      </c>
      <c r="B23">
        <v>12784057</v>
      </c>
      <c r="C23" s="16">
        <f t="shared" si="2"/>
        <v>1.2987308514771594</v>
      </c>
      <c r="D23" s="30">
        <v>1290</v>
      </c>
      <c r="E23">
        <v>247.65600000000001</v>
      </c>
      <c r="F23" s="17" t="s">
        <v>65</v>
      </c>
      <c r="G23">
        <v>69.114999999999995</v>
      </c>
      <c r="H23" s="17" t="s">
        <v>66</v>
      </c>
      <c r="I23">
        <v>-13.62</v>
      </c>
      <c r="J23" s="17" t="s">
        <v>67</v>
      </c>
      <c r="K23">
        <v>2</v>
      </c>
      <c r="L23" s="17" t="s">
        <v>22</v>
      </c>
      <c r="M23">
        <v>-13.618</v>
      </c>
      <c r="N23" s="17" t="s">
        <v>67</v>
      </c>
      <c r="O23">
        <v>2027</v>
      </c>
      <c r="P23" s="17" t="s">
        <v>183</v>
      </c>
      <c r="Q23" s="17" t="s">
        <v>184</v>
      </c>
      <c r="R23" s="17" t="s">
        <v>185</v>
      </c>
      <c r="S23" s="17" t="s">
        <v>186</v>
      </c>
      <c r="T23" s="17" t="s">
        <v>187</v>
      </c>
      <c r="U23" s="17" t="s">
        <v>188</v>
      </c>
      <c r="V23" s="18">
        <v>24933</v>
      </c>
      <c r="W23" s="18">
        <v>24912</v>
      </c>
      <c r="X23" s="17" t="e">
        <f t="shared" si="0"/>
        <v>#VALUE!</v>
      </c>
      <c r="Y23" s="17" t="e">
        <f t="shared" si="1"/>
        <v>#VALUE!</v>
      </c>
    </row>
    <row r="24" spans="1:25" x14ac:dyDescent="0.25">
      <c r="A24">
        <v>2028</v>
      </c>
      <c r="B24">
        <v>12949224</v>
      </c>
      <c r="C24" s="16">
        <f t="shared" si="2"/>
        <v>1.28370158578307</v>
      </c>
      <c r="D24" s="30">
        <v>1277</v>
      </c>
      <c r="E24">
        <v>248.24</v>
      </c>
      <c r="F24" s="17" t="s">
        <v>68</v>
      </c>
      <c r="G24">
        <v>69.78</v>
      </c>
      <c r="H24" s="17" t="s">
        <v>69</v>
      </c>
      <c r="I24">
        <v>-13.058</v>
      </c>
      <c r="J24" s="17" t="s">
        <v>70</v>
      </c>
      <c r="K24">
        <v>-1</v>
      </c>
      <c r="L24" s="17" t="s">
        <v>22</v>
      </c>
      <c r="M24">
        <v>-13.058999999999999</v>
      </c>
      <c r="N24" s="17" t="s">
        <v>70</v>
      </c>
      <c r="O24">
        <v>2028</v>
      </c>
      <c r="P24" s="17" t="s">
        <v>189</v>
      </c>
      <c r="Q24" s="17" t="s">
        <v>190</v>
      </c>
      <c r="R24" s="17" t="s">
        <v>191</v>
      </c>
      <c r="S24" s="17" t="s">
        <v>170</v>
      </c>
      <c r="T24" s="17" t="s">
        <v>192</v>
      </c>
      <c r="U24" s="17" t="s">
        <v>193</v>
      </c>
      <c r="V24" s="18">
        <v>24736</v>
      </c>
      <c r="W24" s="18">
        <v>24716</v>
      </c>
      <c r="X24" s="17" t="e">
        <f t="shared" si="0"/>
        <v>#VALUE!</v>
      </c>
      <c r="Y24" s="17" t="e">
        <f t="shared" si="1"/>
        <v>#VALUE!</v>
      </c>
    </row>
    <row r="25" spans="1:25" x14ac:dyDescent="0.25">
      <c r="A25">
        <v>2029</v>
      </c>
      <c r="B25">
        <v>13114794</v>
      </c>
      <c r="C25" s="16">
        <f t="shared" si="2"/>
        <v>1.270504241980523</v>
      </c>
      <c r="D25" s="30">
        <v>1264</v>
      </c>
      <c r="E25">
        <v>248.727</v>
      </c>
      <c r="F25" s="17" t="s">
        <v>71</v>
      </c>
      <c r="G25">
        <v>70.486999999999995</v>
      </c>
      <c r="H25" s="17" t="s">
        <v>72</v>
      </c>
      <c r="I25">
        <v>-12.494</v>
      </c>
      <c r="J25" s="17" t="s">
        <v>73</v>
      </c>
      <c r="K25">
        <v>1</v>
      </c>
      <c r="L25" s="17" t="s">
        <v>22</v>
      </c>
      <c r="M25">
        <v>-12.493</v>
      </c>
      <c r="N25" s="17" t="s">
        <v>73</v>
      </c>
      <c r="O25">
        <v>2029</v>
      </c>
      <c r="P25" s="17" t="s">
        <v>194</v>
      </c>
      <c r="Q25" s="17" t="s">
        <v>195</v>
      </c>
      <c r="R25" s="17" t="s">
        <v>196</v>
      </c>
      <c r="S25" s="17" t="s">
        <v>197</v>
      </c>
      <c r="T25" s="17" t="s">
        <v>198</v>
      </c>
      <c r="U25" s="17" t="s">
        <v>199</v>
      </c>
      <c r="V25" s="18">
        <v>24539</v>
      </c>
      <c r="W25" s="18">
        <v>24519</v>
      </c>
      <c r="X25" s="17" t="e">
        <f t="shared" si="0"/>
        <v>#VALUE!</v>
      </c>
      <c r="Y25" s="17" t="e">
        <f t="shared" si="1"/>
        <v>#VALUE!</v>
      </c>
    </row>
    <row r="26" spans="1:25" x14ac:dyDescent="0.25">
      <c r="A26">
        <v>2030</v>
      </c>
      <c r="B26">
        <v>13280632</v>
      </c>
      <c r="C26" s="16">
        <f t="shared" si="2"/>
        <v>1.25658272873605</v>
      </c>
      <c r="D26" s="30">
        <v>1249</v>
      </c>
      <c r="E26">
        <v>249.108</v>
      </c>
      <c r="F26" s="17" t="s">
        <v>74</v>
      </c>
      <c r="G26">
        <v>71.248000000000005</v>
      </c>
      <c r="H26" s="17" t="s">
        <v>75</v>
      </c>
      <c r="I26">
        <v>-11.93</v>
      </c>
      <c r="J26" s="17" t="s">
        <v>76</v>
      </c>
      <c r="K26">
        <v>1</v>
      </c>
      <c r="L26" s="17" t="s">
        <v>22</v>
      </c>
      <c r="M26">
        <v>-11.929</v>
      </c>
      <c r="N26" s="17" t="s">
        <v>76</v>
      </c>
      <c r="O26">
        <v>2030</v>
      </c>
      <c r="P26" s="17" t="s">
        <v>200</v>
      </c>
      <c r="Q26" s="17" t="s">
        <v>201</v>
      </c>
      <c r="R26" s="17" t="s">
        <v>202</v>
      </c>
      <c r="S26" s="17" t="s">
        <v>203</v>
      </c>
      <c r="T26" s="17" t="s">
        <v>74</v>
      </c>
      <c r="U26" s="17" t="s">
        <v>204</v>
      </c>
      <c r="V26" s="18">
        <v>24341</v>
      </c>
      <c r="W26" s="18">
        <v>24321</v>
      </c>
      <c r="X26" s="17" t="e">
        <f t="shared" si="0"/>
        <v>#VALUE!</v>
      </c>
      <c r="Y26" s="17" t="e">
        <f t="shared" si="1"/>
        <v>#VALUE!</v>
      </c>
    </row>
    <row r="29" spans="1:25" x14ac:dyDescent="0.25">
      <c r="A29">
        <v>2012</v>
      </c>
      <c r="B29">
        <v>10351118</v>
      </c>
      <c r="C29" s="16" t="e">
        <f>100*LN(B29/B28)</f>
        <v>#DIV/0!</v>
      </c>
      <c r="D29" s="31">
        <v>1506</v>
      </c>
      <c r="E29" s="19">
        <v>252954</v>
      </c>
      <c r="F29" s="20">
        <f>+E29/B29*1000</f>
        <v>24.437360292868849</v>
      </c>
      <c r="G29" s="19">
        <v>69315</v>
      </c>
      <c r="H29" s="20">
        <f>+G29/B29*1000</f>
        <v>6.696378111040759</v>
      </c>
      <c r="I29">
        <v>-27734</v>
      </c>
      <c r="J29" s="20">
        <f>+I29/B29*1000</f>
        <v>-2.6793241077920276</v>
      </c>
      <c r="K29">
        <v>0</v>
      </c>
      <c r="L29" s="20">
        <f>+K29/B29*1000</f>
        <v>0</v>
      </c>
      <c r="M29">
        <f>+K29+I29</f>
        <v>-27734</v>
      </c>
      <c r="N29" s="20">
        <f>+M29/B29*1000</f>
        <v>-2.6793241077920276</v>
      </c>
    </row>
    <row r="30" spans="1:25" x14ac:dyDescent="0.25">
      <c r="A30">
        <v>2013</v>
      </c>
      <c r="B30">
        <v>10507789</v>
      </c>
      <c r="C30" s="16">
        <f>100*LN(B30/B29)</f>
        <v>1.5022258481212156</v>
      </c>
      <c r="D30" s="31">
        <v>1498</v>
      </c>
      <c r="E30" s="19">
        <v>252455</v>
      </c>
      <c r="F30" s="20">
        <f t="shared" ref="F30:F47" si="3">+E30/B30*1000</f>
        <v>24.02551098047363</v>
      </c>
      <c r="G30" s="19">
        <v>68564</v>
      </c>
      <c r="H30" s="20">
        <f t="shared" ref="H30:H47" si="4">+G30/B30*1000</f>
        <v>6.5250644069841908</v>
      </c>
      <c r="I30">
        <v>-26463</v>
      </c>
      <c r="J30" s="20">
        <f t="shared" ref="J30:J47" si="5">+I30/B30*1000</f>
        <v>-2.5184175281783827</v>
      </c>
      <c r="K30">
        <v>0</v>
      </c>
      <c r="L30" s="20">
        <f t="shared" ref="L30:L47" si="6">+K30/B30*1000</f>
        <v>0</v>
      </c>
      <c r="M30">
        <f t="shared" ref="M30:M47" si="7">+K30+I30</f>
        <v>-26463</v>
      </c>
      <c r="N30" s="20">
        <f t="shared" ref="N30:N47" si="8">+M30/B30*1000</f>
        <v>-2.5184175281783827</v>
      </c>
    </row>
    <row r="31" spans="1:25" x14ac:dyDescent="0.25">
      <c r="A31">
        <v>2014</v>
      </c>
      <c r="B31">
        <v>10665841</v>
      </c>
      <c r="C31" s="16">
        <f>100*LN(B31/B30)</f>
        <v>1.4929413203003843</v>
      </c>
      <c r="D31" s="31">
        <v>1488</v>
      </c>
      <c r="E31" s="19">
        <v>251804</v>
      </c>
      <c r="F31" s="20">
        <f t="shared" si="3"/>
        <v>23.608452441771824</v>
      </c>
      <c r="G31" s="19">
        <v>67943</v>
      </c>
      <c r="H31" s="20">
        <f t="shared" si="4"/>
        <v>6.3701493393723005</v>
      </c>
      <c r="I31">
        <v>-25191</v>
      </c>
      <c r="J31" s="20">
        <f t="shared" si="5"/>
        <v>-2.3618390711055977</v>
      </c>
      <c r="K31">
        <v>2</v>
      </c>
      <c r="L31" s="20">
        <f t="shared" si="6"/>
        <v>1.8751451479541087E-4</v>
      </c>
      <c r="M31">
        <f t="shared" si="7"/>
        <v>-25189</v>
      </c>
      <c r="N31" s="20">
        <f t="shared" si="8"/>
        <v>-2.3616515565908025</v>
      </c>
    </row>
    <row r="32" spans="1:25" x14ac:dyDescent="0.25">
      <c r="A32">
        <v>2015</v>
      </c>
      <c r="B32">
        <v>10825013</v>
      </c>
      <c r="C32" s="16">
        <f t="shared" ref="C32:C47" si="9">100*LN(B32/B31)</f>
        <v>1.4813269926021564</v>
      </c>
      <c r="D32" s="31">
        <v>1475</v>
      </c>
      <c r="E32" s="19">
        <v>251008</v>
      </c>
      <c r="F32" s="20">
        <f t="shared" si="3"/>
        <v>23.187778157864567</v>
      </c>
      <c r="G32" s="19">
        <v>67427</v>
      </c>
      <c r="H32" s="20">
        <f t="shared" si="4"/>
        <v>6.2288146905689628</v>
      </c>
      <c r="I32">
        <v>-23920</v>
      </c>
      <c r="J32" s="20">
        <f t="shared" si="5"/>
        <v>-2.2096971153752887</v>
      </c>
      <c r="K32">
        <v>0</v>
      </c>
      <c r="L32" s="20">
        <f t="shared" si="6"/>
        <v>0</v>
      </c>
      <c r="M32">
        <f t="shared" si="7"/>
        <v>-23920</v>
      </c>
      <c r="N32" s="20">
        <f t="shared" si="8"/>
        <v>-2.2096971153752887</v>
      </c>
    </row>
    <row r="33" spans="1:14" x14ac:dyDescent="0.25">
      <c r="A33">
        <v>2016</v>
      </c>
      <c r="B33">
        <v>10985059</v>
      </c>
      <c r="C33" s="16">
        <f t="shared" si="9"/>
        <v>1.4676601970930596</v>
      </c>
      <c r="D33" s="31">
        <v>1460</v>
      </c>
      <c r="E33" s="19">
        <v>250081</v>
      </c>
      <c r="F33" s="20">
        <f t="shared" si="3"/>
        <v>22.765558200461189</v>
      </c>
      <c r="G33" s="19">
        <v>67</v>
      </c>
      <c r="H33" s="20">
        <f t="shared" si="4"/>
        <v>6.099193459042869E-3</v>
      </c>
      <c r="I33">
        <v>-22647</v>
      </c>
      <c r="J33" s="20">
        <f t="shared" si="5"/>
        <v>-2.0616184218946842</v>
      </c>
      <c r="K33">
        <v>1</v>
      </c>
      <c r="L33" s="20">
        <f t="shared" si="6"/>
        <v>9.103273819466969E-5</v>
      </c>
      <c r="M33">
        <f t="shared" si="7"/>
        <v>-22646</v>
      </c>
      <c r="N33" s="20">
        <f t="shared" si="8"/>
        <v>-2.0615273891564896</v>
      </c>
    </row>
    <row r="34" spans="1:14" x14ac:dyDescent="0.25">
      <c r="A34">
        <v>2017</v>
      </c>
      <c r="B34">
        <v>11145770</v>
      </c>
      <c r="C34" s="16">
        <f t="shared" si="9"/>
        <v>1.4523976946430395</v>
      </c>
      <c r="D34" s="31">
        <v>1444</v>
      </c>
      <c r="E34" s="19">
        <v>24903</v>
      </c>
      <c r="F34" s="20">
        <f t="shared" si="3"/>
        <v>2.2343005463059078</v>
      </c>
      <c r="G34" s="19">
        <v>66665</v>
      </c>
      <c r="H34" s="20">
        <f t="shared" si="4"/>
        <v>5.9811928650959061</v>
      </c>
      <c r="I34">
        <v>-21377</v>
      </c>
      <c r="J34" s="20">
        <f t="shared" si="5"/>
        <v>-1.9179473468409989</v>
      </c>
      <c r="K34">
        <v>0</v>
      </c>
      <c r="L34" s="20">
        <f t="shared" si="6"/>
        <v>0</v>
      </c>
      <c r="M34">
        <f t="shared" si="7"/>
        <v>-21377</v>
      </c>
      <c r="N34" s="20">
        <f t="shared" si="8"/>
        <v>-1.9179473468409989</v>
      </c>
    </row>
    <row r="35" spans="1:14" x14ac:dyDescent="0.25">
      <c r="A35">
        <v>2018</v>
      </c>
      <c r="B35">
        <v>11307314</v>
      </c>
      <c r="C35" s="16">
        <f t="shared" si="9"/>
        <v>1.4389719246248551</v>
      </c>
      <c r="D35" s="31">
        <v>1434</v>
      </c>
      <c r="E35" s="19">
        <v>24883</v>
      </c>
      <c r="F35" s="20">
        <f t="shared" si="3"/>
        <v>2.2006110381298334</v>
      </c>
      <c r="G35" s="19">
        <v>66628</v>
      </c>
      <c r="H35" s="20">
        <f t="shared" si="4"/>
        <v>5.8924692460119177</v>
      </c>
      <c r="I35">
        <v>-20102</v>
      </c>
      <c r="J35" s="20">
        <f t="shared" si="5"/>
        <v>-1.7777873684236594</v>
      </c>
      <c r="K35">
        <v>1</v>
      </c>
      <c r="L35" s="20">
        <f t="shared" si="6"/>
        <v>8.8438332923274258E-5</v>
      </c>
      <c r="M35">
        <f t="shared" si="7"/>
        <v>-20101</v>
      </c>
      <c r="N35" s="20">
        <f t="shared" si="8"/>
        <v>-1.777698930090736</v>
      </c>
    </row>
    <row r="36" spans="1:14" x14ac:dyDescent="0.25">
      <c r="A36">
        <v>2019</v>
      </c>
      <c r="B36">
        <v>11469896</v>
      </c>
      <c r="C36" s="16">
        <f t="shared" si="9"/>
        <v>1.4276090993295445</v>
      </c>
      <c r="D36" s="31">
        <v>1422</v>
      </c>
      <c r="E36" s="19">
        <v>248556</v>
      </c>
      <c r="F36" s="20">
        <f t="shared" si="3"/>
        <v>21.67029238974791</v>
      </c>
      <c r="G36" s="19">
        <v>66662</v>
      </c>
      <c r="H36" s="20">
        <f t="shared" si="4"/>
        <v>5.8119097156591479</v>
      </c>
      <c r="I36">
        <v>-18832</v>
      </c>
      <c r="J36" s="20">
        <f t="shared" si="5"/>
        <v>-1.6418631869024793</v>
      </c>
      <c r="K36">
        <v>-1</v>
      </c>
      <c r="L36" s="20">
        <f t="shared" si="6"/>
        <v>-8.7184748667293928E-5</v>
      </c>
      <c r="M36">
        <f t="shared" si="7"/>
        <v>-18833</v>
      </c>
      <c r="N36" s="20">
        <f t="shared" si="8"/>
        <v>-1.6419503716511465</v>
      </c>
    </row>
    <row r="37" spans="1:14" x14ac:dyDescent="0.25">
      <c r="A37">
        <v>2020</v>
      </c>
      <c r="B37">
        <v>11633371</v>
      </c>
      <c r="C37" s="16">
        <f t="shared" si="9"/>
        <v>1.4151914388854843</v>
      </c>
      <c r="D37" s="31">
        <v>1409</v>
      </c>
      <c r="E37" s="19">
        <v>248215</v>
      </c>
      <c r="F37" s="20">
        <f t="shared" si="3"/>
        <v>21.336463867609826</v>
      </c>
      <c r="G37" s="19">
        <v>6676</v>
      </c>
      <c r="H37" s="20">
        <f t="shared" si="4"/>
        <v>0.57386633676515608</v>
      </c>
      <c r="I37">
        <v>-17560</v>
      </c>
      <c r="J37" s="20">
        <f t="shared" si="5"/>
        <v>-1.5094507000593378</v>
      </c>
      <c r="K37">
        <v>0</v>
      </c>
      <c r="L37" s="20">
        <f t="shared" si="6"/>
        <v>0</v>
      </c>
      <c r="M37">
        <f t="shared" si="7"/>
        <v>-17560</v>
      </c>
      <c r="N37" s="20">
        <f t="shared" si="8"/>
        <v>-1.5094507000593378</v>
      </c>
    </row>
    <row r="38" spans="1:14" x14ac:dyDescent="0.25">
      <c r="A38">
        <v>2021</v>
      </c>
      <c r="B38">
        <v>11797257</v>
      </c>
      <c r="C38" s="16">
        <f t="shared" si="9"/>
        <v>1.3989268464658831</v>
      </c>
      <c r="D38" s="31">
        <v>1389</v>
      </c>
      <c r="E38" s="19">
        <v>247788</v>
      </c>
      <c r="F38" s="20">
        <f t="shared" si="3"/>
        <v>21.003865559595759</v>
      </c>
      <c r="G38" s="19">
        <v>66909</v>
      </c>
      <c r="H38" s="20">
        <f t="shared" si="4"/>
        <v>5.6715726376055047</v>
      </c>
      <c r="I38">
        <v>-16999</v>
      </c>
      <c r="J38" s="20">
        <f t="shared" si="5"/>
        <v>-1.4409281750834113</v>
      </c>
      <c r="K38">
        <v>-2</v>
      </c>
      <c r="L38" s="20">
        <f t="shared" si="6"/>
        <v>-1.6953093418241208E-4</v>
      </c>
      <c r="M38">
        <f t="shared" si="7"/>
        <v>-17001</v>
      </c>
      <c r="N38" s="20">
        <f t="shared" si="8"/>
        <v>-1.4410977060175938</v>
      </c>
    </row>
    <row r="39" spans="1:14" x14ac:dyDescent="0.25">
      <c r="A39">
        <v>2022</v>
      </c>
      <c r="B39">
        <v>11961042</v>
      </c>
      <c r="C39" s="16">
        <f t="shared" si="9"/>
        <v>1.3787821651213581</v>
      </c>
      <c r="D39" s="31">
        <v>1369</v>
      </c>
      <c r="E39" s="19">
        <v>247243</v>
      </c>
      <c r="F39" s="20">
        <f t="shared" si="3"/>
        <v>20.670690730790845</v>
      </c>
      <c r="G39" s="19">
        <v>67116</v>
      </c>
      <c r="H39" s="20">
        <f t="shared" si="4"/>
        <v>5.6112168153911677</v>
      </c>
      <c r="I39">
        <v>-16433</v>
      </c>
      <c r="J39" s="20">
        <f t="shared" si="5"/>
        <v>-1.3738769582115005</v>
      </c>
      <c r="K39">
        <v>-2</v>
      </c>
      <c r="L39" s="20">
        <f t="shared" si="6"/>
        <v>-1.672095123485061E-4</v>
      </c>
      <c r="M39">
        <f t="shared" si="7"/>
        <v>-16435</v>
      </c>
      <c r="N39" s="20">
        <f t="shared" si="8"/>
        <v>-1.3740441677238489</v>
      </c>
    </row>
    <row r="40" spans="1:14" x14ac:dyDescent="0.25">
      <c r="A40">
        <v>2023</v>
      </c>
      <c r="B40">
        <v>12125003</v>
      </c>
      <c r="C40" s="16">
        <f t="shared" si="9"/>
        <v>1.361481577294464</v>
      </c>
      <c r="D40" s="31">
        <v>1354</v>
      </c>
      <c r="E40" s="19">
        <v>247514</v>
      </c>
      <c r="F40" s="20">
        <f t="shared" si="3"/>
        <v>20.413520722427862</v>
      </c>
      <c r="G40" s="19">
        <v>67411</v>
      </c>
      <c r="H40" s="20">
        <f t="shared" si="4"/>
        <v>5.5596687275046444</v>
      </c>
      <c r="I40">
        <v>-15871</v>
      </c>
      <c r="J40" s="20">
        <f t="shared" si="5"/>
        <v>-1.3089481297447927</v>
      </c>
      <c r="K40">
        <v>-2</v>
      </c>
      <c r="L40" s="20">
        <f t="shared" si="6"/>
        <v>-1.64948412796269E-4</v>
      </c>
      <c r="M40">
        <f t="shared" si="7"/>
        <v>-15873</v>
      </c>
      <c r="N40" s="20">
        <f t="shared" si="8"/>
        <v>-1.3091130781575888</v>
      </c>
    </row>
    <row r="41" spans="1:14" x14ac:dyDescent="0.25">
      <c r="A41">
        <v>2024</v>
      </c>
      <c r="B41">
        <v>12289431</v>
      </c>
      <c r="C41" s="16">
        <f t="shared" si="9"/>
        <v>1.3469940456878358</v>
      </c>
      <c r="D41" s="31">
        <v>1340</v>
      </c>
      <c r="E41" s="19">
        <v>247699</v>
      </c>
      <c r="F41" s="20">
        <f t="shared" si="3"/>
        <v>20.155449019568113</v>
      </c>
      <c r="G41" s="19">
        <v>67771</v>
      </c>
      <c r="H41" s="20">
        <f t="shared" si="4"/>
        <v>5.5145758985912368</v>
      </c>
      <c r="I41">
        <v>-15307</v>
      </c>
      <c r="J41" s="20">
        <f t="shared" si="5"/>
        <v>-1.2455417992907889</v>
      </c>
      <c r="K41">
        <v>-2</v>
      </c>
      <c r="L41" s="20">
        <f t="shared" si="6"/>
        <v>-1.627414645966929E-4</v>
      </c>
      <c r="M41">
        <f t="shared" si="7"/>
        <v>-15309</v>
      </c>
      <c r="N41" s="20">
        <f t="shared" si="8"/>
        <v>-1.2457045407553855</v>
      </c>
    </row>
    <row r="42" spans="1:14" x14ac:dyDescent="0.25">
      <c r="A42">
        <v>2025</v>
      </c>
      <c r="B42">
        <v>12454178</v>
      </c>
      <c r="C42" s="16">
        <f t="shared" si="9"/>
        <v>1.3316524241803032</v>
      </c>
      <c r="D42" s="31">
        <v>1324</v>
      </c>
      <c r="E42" s="19">
        <v>247791</v>
      </c>
      <c r="F42" s="20">
        <f t="shared" si="3"/>
        <v>19.896214748175272</v>
      </c>
      <c r="G42" s="19">
        <v>68174</v>
      </c>
      <c r="H42" s="20">
        <f t="shared" si="4"/>
        <v>5.4739863200927434</v>
      </c>
      <c r="I42">
        <v>-14746</v>
      </c>
      <c r="J42" s="20">
        <f t="shared" si="5"/>
        <v>-1.1840203343809603</v>
      </c>
      <c r="K42">
        <v>-3</v>
      </c>
      <c r="L42" s="20">
        <f t="shared" si="6"/>
        <v>-2.4088301933696465E-4</v>
      </c>
      <c r="M42">
        <f t="shared" si="7"/>
        <v>-14749</v>
      </c>
      <c r="N42" s="20">
        <f t="shared" si="8"/>
        <v>-1.1842612174002973</v>
      </c>
    </row>
    <row r="43" spans="1:14" x14ac:dyDescent="0.25">
      <c r="A43">
        <v>2026</v>
      </c>
      <c r="B43">
        <v>12619100</v>
      </c>
      <c r="C43" s="16">
        <f t="shared" si="9"/>
        <v>1.3155390252702281</v>
      </c>
      <c r="D43" s="31">
        <v>1307</v>
      </c>
      <c r="E43" s="19">
        <v>247784</v>
      </c>
      <c r="F43" s="20">
        <f t="shared" si="3"/>
        <v>19.635631701151429</v>
      </c>
      <c r="G43" s="19">
        <v>68618</v>
      </c>
      <c r="H43" s="20">
        <f t="shared" si="4"/>
        <v>5.4376302588932655</v>
      </c>
      <c r="I43">
        <v>-14184</v>
      </c>
      <c r="J43" s="20">
        <f t="shared" si="5"/>
        <v>-1.1240104286359565</v>
      </c>
      <c r="K43">
        <v>1</v>
      </c>
      <c r="L43" s="20">
        <f t="shared" si="6"/>
        <v>7.9244954077549104E-5</v>
      </c>
      <c r="M43">
        <f t="shared" si="7"/>
        <v>-14183</v>
      </c>
      <c r="N43" s="20">
        <f t="shared" si="8"/>
        <v>-1.1239311836818791</v>
      </c>
    </row>
    <row r="44" spans="1:14" x14ac:dyDescent="0.25">
      <c r="A44">
        <v>2027</v>
      </c>
      <c r="B44">
        <v>12784057</v>
      </c>
      <c r="C44" s="16">
        <f t="shared" si="9"/>
        <v>1.2987308514771594</v>
      </c>
      <c r="D44" s="32">
        <v>1290</v>
      </c>
      <c r="E44" s="19">
        <v>247656</v>
      </c>
      <c r="F44" s="20">
        <f t="shared" si="3"/>
        <v>19.372254050494298</v>
      </c>
      <c r="G44" s="19">
        <v>69115</v>
      </c>
      <c r="H44" s="20">
        <f t="shared" si="4"/>
        <v>5.4063432289139515</v>
      </c>
      <c r="I44">
        <v>-13620</v>
      </c>
      <c r="J44" s="20">
        <f t="shared" si="5"/>
        <v>-1.0653894925531073</v>
      </c>
      <c r="K44">
        <v>2</v>
      </c>
      <c r="L44" s="20">
        <f t="shared" si="6"/>
        <v>1.5644485940574264E-4</v>
      </c>
      <c r="M44">
        <f t="shared" si="7"/>
        <v>-13618</v>
      </c>
      <c r="N44" s="20">
        <f t="shared" si="8"/>
        <v>-1.0652330476937018</v>
      </c>
    </row>
    <row r="45" spans="1:14" x14ac:dyDescent="0.25">
      <c r="A45">
        <v>2028</v>
      </c>
      <c r="B45">
        <v>12949224</v>
      </c>
      <c r="C45" s="16">
        <f t="shared" si="9"/>
        <v>1.28370158578307</v>
      </c>
      <c r="D45" s="32">
        <v>1277</v>
      </c>
      <c r="E45" s="19">
        <v>24824</v>
      </c>
      <c r="F45" s="20">
        <f t="shared" si="3"/>
        <v>1.9170260704425224</v>
      </c>
      <c r="G45" s="19">
        <v>6978</v>
      </c>
      <c r="H45" s="20">
        <f t="shared" si="4"/>
        <v>0.53887398966918787</v>
      </c>
      <c r="I45">
        <v>-13058</v>
      </c>
      <c r="J45" s="20">
        <f t="shared" si="5"/>
        <v>-1.0084001944826964</v>
      </c>
      <c r="K45">
        <v>-1</v>
      </c>
      <c r="L45" s="20">
        <f t="shared" si="6"/>
        <v>-7.7224704739063904E-5</v>
      </c>
      <c r="M45">
        <f t="shared" si="7"/>
        <v>-13059</v>
      </c>
      <c r="N45" s="20">
        <f t="shared" si="8"/>
        <v>-1.0084774191874355</v>
      </c>
    </row>
    <row r="46" spans="1:14" x14ac:dyDescent="0.25">
      <c r="A46">
        <v>2029</v>
      </c>
      <c r="B46">
        <v>13114794</v>
      </c>
      <c r="C46" s="16">
        <f t="shared" si="9"/>
        <v>1.270504241980523</v>
      </c>
      <c r="D46" s="32">
        <v>1264</v>
      </c>
      <c r="E46" s="19">
        <v>248727</v>
      </c>
      <c r="F46" s="20">
        <f t="shared" si="3"/>
        <v>18.965376047843375</v>
      </c>
      <c r="G46" s="19">
        <v>70487</v>
      </c>
      <c r="H46" s="20">
        <f t="shared" si="4"/>
        <v>5.3746173977265679</v>
      </c>
      <c r="I46">
        <v>-12494</v>
      </c>
      <c r="J46" s="20">
        <f t="shared" si="5"/>
        <v>-0.95266460151794996</v>
      </c>
      <c r="K46">
        <v>1</v>
      </c>
      <c r="L46" s="20">
        <f t="shared" si="6"/>
        <v>7.6249768010080833E-5</v>
      </c>
      <c r="M46">
        <f t="shared" si="7"/>
        <v>-12493</v>
      </c>
      <c r="N46" s="20">
        <f t="shared" si="8"/>
        <v>-0.95258835174993983</v>
      </c>
    </row>
    <row r="47" spans="1:14" x14ac:dyDescent="0.25">
      <c r="A47">
        <v>2030</v>
      </c>
      <c r="B47">
        <v>13280632</v>
      </c>
      <c r="C47" s="16">
        <f t="shared" si="9"/>
        <v>1.25658272873605</v>
      </c>
      <c r="D47" s="32">
        <v>1249</v>
      </c>
      <c r="E47" s="19">
        <v>249108</v>
      </c>
      <c r="F47" s="20">
        <f t="shared" si="3"/>
        <v>18.757239866295521</v>
      </c>
      <c r="G47" s="19">
        <v>71248</v>
      </c>
      <c r="H47" s="20">
        <f t="shared" si="4"/>
        <v>5.3648049279582475</v>
      </c>
      <c r="I47">
        <v>-11930</v>
      </c>
      <c r="J47" s="20">
        <f t="shared" si="5"/>
        <v>-0.89830062304263836</v>
      </c>
      <c r="K47">
        <v>1</v>
      </c>
      <c r="L47" s="20">
        <f t="shared" si="6"/>
        <v>7.5297621378259713E-5</v>
      </c>
      <c r="M47">
        <f t="shared" si="7"/>
        <v>-11929</v>
      </c>
      <c r="N47" s="20">
        <f t="shared" si="8"/>
        <v>-0.89822532542125999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20113</vt:lpstr>
      <vt:lpstr>Deptos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Javier Rodrigo Ojeda Ocampo</cp:lastModifiedBy>
  <dcterms:created xsi:type="dcterms:W3CDTF">2015-11-06T15:45:21Z</dcterms:created>
  <dcterms:modified xsi:type="dcterms:W3CDTF">2023-11-14T15:44:47Z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e96f688c-6258-42e6-9d5d-6fb17e6d7e8d</vt:lpwstr>
  </property>
</Properties>
</file>