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-30" windowWidth="27675" windowHeight="10095"/>
  </bookViews>
  <sheets>
    <sheet name="Hoja1" sheetId="3" r:id="rId1"/>
  </sheets>
  <calcPr calcId="145621"/>
</workbook>
</file>

<file path=xl/calcChain.xml><?xml version="1.0" encoding="utf-8"?>
<calcChain xmlns="http://schemas.openxmlformats.org/spreadsheetml/2006/main">
  <c r="AD56" i="3" l="1"/>
  <c r="AD51" i="3"/>
  <c r="AD46" i="3"/>
  <c r="AD41" i="3"/>
  <c r="AD35" i="3"/>
  <c r="AD33" i="3" s="1"/>
  <c r="AD23" i="3"/>
  <c r="AD21" i="3" s="1"/>
  <c r="AD16" i="3"/>
  <c r="AD11" i="3"/>
  <c r="AD40" i="3" l="1"/>
  <c r="AD30" i="3"/>
  <c r="AC56" i="3"/>
  <c r="AC51" i="3"/>
  <c r="AC46" i="3"/>
  <c r="AC41" i="3"/>
  <c r="AC35" i="3"/>
  <c r="AC33" i="3" s="1"/>
  <c r="AC23" i="3"/>
  <c r="AC21" i="3" s="1"/>
  <c r="AC16" i="3"/>
  <c r="AC11" i="3"/>
  <c r="AC40" i="3" l="1"/>
  <c r="AC30" i="3"/>
  <c r="AB56" i="3"/>
  <c r="AB51" i="3"/>
  <c r="AB46" i="3"/>
  <c r="AB41" i="3"/>
  <c r="AB35" i="3"/>
  <c r="AB33" i="3" s="1"/>
  <c r="AB23" i="3"/>
  <c r="AB21" i="3" s="1"/>
  <c r="AB16" i="3"/>
  <c r="AB11" i="3"/>
  <c r="AB40" i="3" l="1"/>
  <c r="AB30" i="3"/>
  <c r="AA56" i="3"/>
  <c r="AA51" i="3"/>
  <c r="AA46" i="3"/>
  <c r="AA41" i="3"/>
  <c r="AA35" i="3"/>
  <c r="AA33" i="3" s="1"/>
  <c r="AA23" i="3"/>
  <c r="AA21" i="3" s="1"/>
  <c r="AA16" i="3"/>
  <c r="AA11" i="3"/>
  <c r="Z56" i="3"/>
  <c r="Z51" i="3"/>
  <c r="Z46" i="3"/>
  <c r="Z41" i="3"/>
  <c r="Z35" i="3"/>
  <c r="Z33" i="3" s="1"/>
  <c r="Z23" i="3"/>
  <c r="Z21" i="3"/>
  <c r="Z16" i="3"/>
  <c r="Z11" i="3"/>
  <c r="Y56" i="3"/>
  <c r="Y51" i="3"/>
  <c r="Y46" i="3"/>
  <c r="Y41" i="3"/>
  <c r="Y35" i="3"/>
  <c r="Y33" i="3" s="1"/>
  <c r="Y23" i="3"/>
  <c r="Y21" i="3" s="1"/>
  <c r="Y16" i="3"/>
  <c r="Y11" i="3"/>
  <c r="X56" i="3"/>
  <c r="X51" i="3"/>
  <c r="X46" i="3"/>
  <c r="X41" i="3"/>
  <c r="X35" i="3"/>
  <c r="X33" i="3" s="1"/>
  <c r="X23" i="3"/>
  <c r="X21" i="3"/>
  <c r="X16" i="3"/>
  <c r="X11" i="3"/>
  <c r="W56" i="3"/>
  <c r="W51" i="3"/>
  <c r="W46" i="3"/>
  <c r="W41" i="3"/>
  <c r="W40" i="3" s="1"/>
  <c r="W35" i="3"/>
  <c r="W33" i="3"/>
  <c r="W23" i="3"/>
  <c r="W21" i="3" s="1"/>
  <c r="W16" i="3"/>
  <c r="W11" i="3"/>
  <c r="V56" i="3"/>
  <c r="V51" i="3"/>
  <c r="V46" i="3"/>
  <c r="V41" i="3"/>
  <c r="V35" i="3"/>
  <c r="V33" i="3" s="1"/>
  <c r="V23" i="3"/>
  <c r="V21" i="3"/>
  <c r="V16" i="3"/>
  <c r="V11" i="3"/>
  <c r="U56" i="3"/>
  <c r="U51" i="3"/>
  <c r="U46" i="3"/>
  <c r="U41" i="3"/>
  <c r="U35" i="3"/>
  <c r="U33" i="3" s="1"/>
  <c r="U23" i="3"/>
  <c r="U21" i="3" s="1"/>
  <c r="U16" i="3"/>
  <c r="U11" i="3"/>
  <c r="T56" i="3"/>
  <c r="T51" i="3"/>
  <c r="T46" i="3"/>
  <c r="T41" i="3"/>
  <c r="T35" i="3"/>
  <c r="T33" i="3" s="1"/>
  <c r="T23" i="3"/>
  <c r="T21" i="3"/>
  <c r="T16" i="3"/>
  <c r="T11" i="3"/>
  <c r="S41" i="3"/>
  <c r="S56" i="3"/>
  <c r="S51" i="3"/>
  <c r="S40" i="3" s="1"/>
  <c r="S46" i="3"/>
  <c r="S35" i="3"/>
  <c r="S33" i="3" s="1"/>
  <c r="S23" i="3"/>
  <c r="S21" i="3"/>
  <c r="S16" i="3"/>
  <c r="S11" i="3"/>
  <c r="U40" i="3" l="1"/>
  <c r="Z40" i="3"/>
  <c r="AA40" i="3"/>
  <c r="Y40" i="3"/>
  <c r="T40" i="3"/>
  <c r="V40" i="3"/>
  <c r="X40" i="3"/>
  <c r="Z30" i="3"/>
  <c r="S30" i="3"/>
  <c r="W30" i="3"/>
  <c r="U30" i="3"/>
  <c r="Y30" i="3"/>
  <c r="AA30" i="3"/>
  <c r="X30" i="3"/>
  <c r="T30" i="3"/>
  <c r="V30" i="3"/>
</calcChain>
</file>

<file path=xl/sharedStrings.xml><?xml version="1.0" encoding="utf-8"?>
<sst xmlns="http://schemas.openxmlformats.org/spreadsheetml/2006/main" count="105" uniqueCount="89">
  <si>
    <t>ACTIVO</t>
  </si>
  <si>
    <t>PASIVO</t>
  </si>
  <si>
    <t>1996</t>
  </si>
  <si>
    <t>1997</t>
  </si>
  <si>
    <t xml:space="preserve">                         b) Cuentas del Balance Consolidado de Bancos Comerciales (- caja - obligaciones con bancos especializados)</t>
  </si>
  <si>
    <t xml:space="preserve">                         c) Cuentas del Balance del Banco Central (- depósitos de bancos especializados)</t>
  </si>
  <si>
    <t xml:space="preserve">                         d) Cuentas del Balance Consolidado del Sistema Monetario (otras cuentas de activo + financiamiento a bancos especializados)</t>
  </si>
  <si>
    <t xml:space="preserve">                         e) Cuentas del Balance Consolidado del FONDESIF (disponible + otras cuentas de activo - obligaciones con el BCB)</t>
  </si>
  <si>
    <t xml:space="preserve"> 1998</t>
  </si>
  <si>
    <t>2000</t>
  </si>
  <si>
    <t>SALDO A FIN DE:</t>
  </si>
  <si>
    <t>1995</t>
  </si>
  <si>
    <t xml:space="preserve">     Gobierno Central</t>
  </si>
  <si>
    <t xml:space="preserve">     Préstamo de:  </t>
  </si>
  <si>
    <t xml:space="preserve">           Comerciales</t>
  </si>
  <si>
    <t xml:space="preserve">           Especializados</t>
  </si>
  <si>
    <t xml:space="preserve">        Bancos</t>
  </si>
  <si>
    <t xml:space="preserve">(En millones de bolivianos) </t>
  </si>
  <si>
    <t xml:space="preserve">       Otras Entidades Financieras</t>
  </si>
  <si>
    <t xml:space="preserve">       Inversiones</t>
  </si>
  <si>
    <t xml:space="preserve"> A partir de julio/96, se incluyen a Otras Entidades Financieras no Bancarias. (Mutuales, Cooperativas y Fondos Financieros)</t>
  </si>
  <si>
    <t xml:space="preserve">   Medio Circulante</t>
  </si>
  <si>
    <t xml:space="preserve">       Billetes y monedas en poder del público</t>
  </si>
  <si>
    <t xml:space="preserve">   Cuasi Dinero</t>
  </si>
  <si>
    <t xml:space="preserve">       Caja de ahorro</t>
  </si>
  <si>
    <t xml:space="preserve">       Depósitos a Plazo fijo</t>
  </si>
  <si>
    <t xml:space="preserve">  A partir de julio/96, se incluyen Otras Instituciones Financieras no Bancarias (Mutuales, Cooperativas y Fondos Financieros)</t>
  </si>
  <si>
    <t>Cuadro Nº 7.02.01</t>
  </si>
  <si>
    <t xml:space="preserve">           Moneda Nacional</t>
  </si>
  <si>
    <t xml:space="preserve">           Moneda Extranjera</t>
  </si>
  <si>
    <t xml:space="preserve">           Moneda Nacional con Mantenimiento de Valor</t>
  </si>
  <si>
    <t>2001</t>
  </si>
  <si>
    <t>2002</t>
  </si>
  <si>
    <t xml:space="preserve">           Unidad de Fomento a la Vivienda</t>
  </si>
  <si>
    <t>2003</t>
  </si>
  <si>
    <t>2004</t>
  </si>
  <si>
    <t>Total Activo y Pasivo</t>
  </si>
  <si>
    <t>Financiamiento al Sector Privado</t>
  </si>
  <si>
    <t>Aportes a Organismos Internacionales</t>
  </si>
  <si>
    <t>Crédito al Sector Público</t>
  </si>
  <si>
    <t xml:space="preserve">  A partir de diciembre/94, se incluyen Cheques Funcionario Público en Depósitos a la Vista MN.</t>
  </si>
  <si>
    <t xml:space="preserve">  Hasta noviembre de 1987 esta cuenta estaba conformada solamente por cuentas corrientes, después se agregan depósitos vista y cheques certificados.</t>
  </si>
  <si>
    <t xml:space="preserve">                         g) Cuentas del Balance Consolidado de Otras Instituciones Financieras no Bancarias (disponible + otras cuentas de activo - caja - obligaciones con bancos especializados)</t>
  </si>
  <si>
    <t>Obligaciones con el Exterior a Mediano y Largo Plazo</t>
  </si>
  <si>
    <t>Depósitos de Organismos Internacionales</t>
  </si>
  <si>
    <t>2005</t>
  </si>
  <si>
    <t>2006</t>
  </si>
  <si>
    <t xml:space="preserve">     Depósitos del Sector  Público</t>
  </si>
  <si>
    <t>2007</t>
  </si>
  <si>
    <t>2008</t>
  </si>
  <si>
    <t xml:space="preserve"> 1999</t>
  </si>
  <si>
    <t>2009</t>
  </si>
  <si>
    <t xml:space="preserve">     Seguridad Social</t>
  </si>
  <si>
    <t xml:space="preserve">     Gobiernos Locales y regionales</t>
  </si>
  <si>
    <t xml:space="preserve">     Empresas  Públicas</t>
  </si>
  <si>
    <t xml:space="preserve"> Existencia de Minerales</t>
  </si>
  <si>
    <t xml:space="preserve">2010 </t>
  </si>
  <si>
    <t xml:space="preserve">     (p): Preliminar</t>
  </si>
  <si>
    <t>Otros Activos Externos a Mediano y Largo Plazo</t>
  </si>
  <si>
    <t>Obligaciones con el Sector Privado y con Empresas con Participación Estatal</t>
  </si>
  <si>
    <r>
      <t xml:space="preserve">          (7) </t>
    </r>
    <r>
      <rPr>
        <sz val="10"/>
        <color indexed="18"/>
        <rFont val="Arial"/>
        <family val="2"/>
      </rPr>
      <t xml:space="preserve">Nueva denominación según BCB, a partir de la gestión 2008. Anteriormente se hacía referencia a las Reservas Internacionales Netas y Brutas.   </t>
    </r>
    <r>
      <rPr>
        <vertAlign val="superscript"/>
        <sz val="10"/>
        <color indexed="18"/>
        <rFont val="Arial"/>
        <family val="2"/>
      </rPr>
      <t xml:space="preserve">                                       </t>
    </r>
  </si>
  <si>
    <r>
      <t xml:space="preserve">          (8) </t>
    </r>
    <r>
      <rPr>
        <sz val="10"/>
        <color indexed="18"/>
        <rFont val="Arial"/>
        <family val="2"/>
      </rPr>
      <t xml:space="preserve">Dato recién a partir de la gestión 2005, cuyo valor en millones de bolivianos resulta poco representativo.                                        </t>
    </r>
  </si>
  <si>
    <t>2011</t>
  </si>
  <si>
    <t xml:space="preserve">2012 </t>
  </si>
  <si>
    <t xml:space="preserve">                         f) Cuentas del Balance Consolidado de BDP (disponible + otras cuentas de activo - obligaciones con el BCB)</t>
  </si>
  <si>
    <t>2013</t>
  </si>
  <si>
    <t>2014</t>
  </si>
  <si>
    <t>2015</t>
  </si>
  <si>
    <r>
      <t xml:space="preserve">     Obligaciones a Corto Plazo</t>
    </r>
    <r>
      <rPr>
        <vertAlign val="superscript"/>
        <sz val="10"/>
        <color indexed="18"/>
        <rFont val="Arial"/>
        <family val="2"/>
      </rPr>
      <t xml:space="preserve"> </t>
    </r>
    <r>
      <rPr>
        <sz val="10"/>
        <color indexed="18"/>
        <rFont val="Arial"/>
        <family val="2"/>
      </rPr>
      <t>(b)</t>
    </r>
  </si>
  <si>
    <t>2016</t>
  </si>
  <si>
    <t>2017</t>
  </si>
  <si>
    <r>
      <t xml:space="preserve">     Activos Brutos (a)</t>
    </r>
    <r>
      <rPr>
        <vertAlign val="superscript"/>
        <sz val="10"/>
        <color indexed="18"/>
        <rFont val="Arial"/>
        <family val="2"/>
      </rPr>
      <t xml:space="preserve"> </t>
    </r>
  </si>
  <si>
    <t xml:space="preserve"> Activos Externos Netos  (a-b) </t>
  </si>
  <si>
    <t>2018</t>
  </si>
  <si>
    <t>2019</t>
  </si>
  <si>
    <t>Fuente: Banco Central de Bolivia</t>
  </si>
  <si>
    <t xml:space="preserve">            Instituto Nacional de Estadìstica</t>
  </si>
  <si>
    <r>
      <t xml:space="preserve"> Otras Cuentas de Activo </t>
    </r>
    <r>
      <rPr>
        <b/>
        <vertAlign val="superscript"/>
        <sz val="10"/>
        <rFont val="Arial"/>
        <family val="2"/>
      </rPr>
      <t>(2)</t>
    </r>
  </si>
  <si>
    <r>
      <t xml:space="preserve">       Depósitos vista</t>
    </r>
    <r>
      <rPr>
        <vertAlign val="superscript"/>
        <sz val="10"/>
        <color indexed="18"/>
        <rFont val="Arial"/>
        <family val="2"/>
      </rPr>
      <t xml:space="preserve">  </t>
    </r>
    <r>
      <rPr>
        <vertAlign val="superscript"/>
        <sz val="10"/>
        <rFont val="Arial"/>
        <family val="2"/>
      </rPr>
      <t>(3)</t>
    </r>
  </si>
  <si>
    <r>
      <t xml:space="preserve">       Otras Obligaciones </t>
    </r>
    <r>
      <rPr>
        <vertAlign val="superscript"/>
        <sz val="10"/>
        <rFont val="Arial"/>
        <family val="2"/>
      </rPr>
      <t>(4)</t>
    </r>
  </si>
  <si>
    <r>
      <t xml:space="preserve">Capital y Reservas </t>
    </r>
    <r>
      <rPr>
        <b/>
        <vertAlign val="superscript"/>
        <sz val="10"/>
        <rFont val="Arial"/>
        <family val="2"/>
      </rPr>
      <t>(6)</t>
    </r>
  </si>
  <si>
    <r>
      <t xml:space="preserve">Otras Cuentas de Pasivo </t>
    </r>
    <r>
      <rPr>
        <b/>
        <vertAlign val="superscript"/>
        <sz val="10"/>
        <rFont val="Arial"/>
        <family val="2"/>
      </rPr>
      <t>(5)</t>
    </r>
  </si>
  <si>
    <t>(1) Información del Sistema Bancario y Otras Instituciones Financieras no Bancarias</t>
  </si>
  <si>
    <t>(2) Suma de a) Cuentas del Balance Consolidado de Bancos Especializados (disponible + otras cuentas de activo + buffer stock - caja - obligaciones con el BCB)</t>
  </si>
  <si>
    <t xml:space="preserve">  (3) Hasta noviembre de 1987 esta cuenta estaba conformada solamente por cuentas corrientes, después se agregan depósitos vista y cheques certificados.</t>
  </si>
  <si>
    <t xml:space="preserve">  (4) Incluye Certificados de Devolución de Depósitos (CDD).</t>
  </si>
  <si>
    <r>
      <t xml:space="preserve">  (5)</t>
    </r>
    <r>
      <rPr>
        <sz val="10"/>
        <rFont val="Arial"/>
        <family val="2"/>
      </rPr>
      <t xml:space="preserve"> </t>
    </r>
    <r>
      <rPr>
        <sz val="7"/>
        <rFont val="Arial"/>
        <family val="2"/>
      </rPr>
      <t>Incluye depósitos restringidos.</t>
    </r>
  </si>
  <si>
    <r>
      <t xml:space="preserve">  (6)</t>
    </r>
    <r>
      <rPr>
        <sz val="10"/>
        <color indexed="18"/>
        <rFont val="Arial"/>
        <family val="2"/>
      </rPr>
      <t xml:space="preserve"> </t>
    </r>
    <r>
      <rPr>
        <sz val="7"/>
        <rFont val="Arial"/>
        <family val="2"/>
      </rPr>
      <t>Incluye cuentas netas de resultado.</t>
    </r>
  </si>
  <si>
    <r>
      <t>BOLIVIA: BALANCE CONSOLIDADO DEL SISTEMA FINANCIERO</t>
    </r>
    <r>
      <rPr>
        <b/>
        <vertAlign val="superscript"/>
        <sz val="10"/>
        <color indexed="16"/>
        <rFont val="Arial"/>
        <family val="2"/>
      </rPr>
      <t>(1)</t>
    </r>
    <r>
      <rPr>
        <b/>
        <sz val="10"/>
        <color indexed="16"/>
        <rFont val="Arial"/>
        <family val="2"/>
      </rPr>
      <t>, 2013 - 2022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</si>
</sst>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18"/>
      <name val="Arial"/>
      <family val="2"/>
    </font>
    <font>
      <b/>
      <sz val="10"/>
      <color indexed="16"/>
      <name val="Arial"/>
      <family val="2"/>
    </font>
    <font>
      <b/>
      <sz val="10"/>
      <name val="Arial"/>
      <family val="2"/>
    </font>
    <font>
      <vertAlign val="superscript"/>
      <sz val="10"/>
      <color indexed="18"/>
      <name val="Arial"/>
      <family val="2"/>
    </font>
    <font>
      <b/>
      <vertAlign val="superscript"/>
      <sz val="10"/>
      <color indexed="16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dashed">
        <color rgb="FF531A42"/>
      </right>
      <top/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/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/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30">
    <xf numFmtId="0" fontId="0" fillId="0" borderId="0" xfId="0"/>
    <xf numFmtId="0" fontId="3" fillId="0" borderId="0" xfId="0" applyFont="1" applyFill="1"/>
    <xf numFmtId="0" fontId="0" fillId="0" borderId="0" xfId="0" applyFill="1"/>
    <xf numFmtId="0" fontId="3" fillId="0" borderId="0" xfId="0" applyFont="1" applyFill="1" applyBorder="1"/>
    <xf numFmtId="3" fontId="3" fillId="0" borderId="0" xfId="0" applyNumberFormat="1" applyFont="1" applyFill="1" applyBorder="1"/>
    <xf numFmtId="0" fontId="2" fillId="0" borderId="0" xfId="0" applyFont="1" applyFill="1"/>
    <xf numFmtId="0" fontId="5" fillId="0" borderId="0" xfId="0" applyFont="1" applyFill="1" applyAlignment="1">
      <alignment vertical="center"/>
    </xf>
    <xf numFmtId="3" fontId="3" fillId="0" borderId="0" xfId="0" applyNumberFormat="1" applyFont="1" applyFill="1"/>
    <xf numFmtId="0" fontId="3" fillId="0" borderId="0" xfId="0" applyFont="1" applyFill="1" applyAlignment="1">
      <alignment horizontal="left" indent="2"/>
    </xf>
    <xf numFmtId="0" fontId="6" fillId="0" borderId="0" xfId="0" applyFont="1" applyFill="1" applyAlignment="1">
      <alignment horizontal="left" indent="2"/>
    </xf>
    <xf numFmtId="0" fontId="2" fillId="0" borderId="0" xfId="0" applyFont="1" applyFill="1" applyBorder="1"/>
    <xf numFmtId="0" fontId="0" fillId="0" borderId="0" xfId="0" applyFill="1" applyBorder="1"/>
    <xf numFmtId="0" fontId="5" fillId="0" borderId="0" xfId="0" applyFont="1" applyFill="1"/>
    <xf numFmtId="0" fontId="6" fillId="0" borderId="0" xfId="0" applyFont="1" applyAlignment="1" applyProtection="1">
      <alignment horizontal="left"/>
    </xf>
    <xf numFmtId="0" fontId="6" fillId="0" borderId="0" xfId="0" applyFont="1" applyFill="1" applyAlignment="1">
      <alignment horizontal="left" indent="4"/>
    </xf>
    <xf numFmtId="0" fontId="8" fillId="0" borderId="0" xfId="2" applyFont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1" fontId="11" fillId="3" borderId="2" xfId="0" applyNumberFormat="1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left" indent="1"/>
    </xf>
    <xf numFmtId="2" fontId="12" fillId="4" borderId="4" xfId="1" applyNumberFormat="1" applyFont="1" applyFill="1" applyBorder="1"/>
    <xf numFmtId="0" fontId="12" fillId="4" borderId="5" xfId="0" applyFont="1" applyFill="1" applyBorder="1" applyAlignment="1">
      <alignment horizontal="left" indent="1"/>
    </xf>
    <xf numFmtId="3" fontId="12" fillId="4" borderId="6" xfId="0" applyNumberFormat="1" applyFont="1" applyFill="1" applyBorder="1" applyAlignment="1">
      <alignment horizontal="right"/>
    </xf>
    <xf numFmtId="0" fontId="13" fillId="0" borderId="5" xfId="2" applyFont="1" applyBorder="1" applyAlignment="1">
      <alignment horizontal="left" indent="1"/>
    </xf>
    <xf numFmtId="3" fontId="13" fillId="2" borderId="6" xfId="1" applyNumberFormat="1" applyFont="1" applyFill="1" applyBorder="1" applyAlignment="1">
      <alignment horizontal="right"/>
    </xf>
    <xf numFmtId="0" fontId="14" fillId="2" borderId="0" xfId="2" applyFont="1" applyFill="1"/>
    <xf numFmtId="2" fontId="12" fillId="4" borderId="7" xfId="1" applyNumberFormat="1" applyFont="1" applyFill="1" applyBorder="1"/>
    <xf numFmtId="3" fontId="12" fillId="4" borderId="8" xfId="0" applyNumberFormat="1" applyFont="1" applyFill="1" applyBorder="1" applyAlignment="1">
      <alignment horizontal="right"/>
    </xf>
    <xf numFmtId="3" fontId="13" fillId="2" borderId="8" xfId="1" applyNumberFormat="1" applyFont="1" applyFill="1" applyBorder="1" applyAlignment="1">
      <alignment horizontal="right"/>
    </xf>
  </cellXfs>
  <cellStyles count="3">
    <cellStyle name="Millares" xfId="1" builtinId="3"/>
    <cellStyle name="Normal" xfId="0" builtinId="0"/>
    <cellStyle name="Normal 10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3356" name="Line 1"/>
        <xdr:cNvSpPr>
          <a:spLocks noChangeShapeType="1"/>
        </xdr:cNvSpPr>
      </xdr:nvSpPr>
      <xdr:spPr bwMode="auto">
        <a:xfrm>
          <a:off x="39433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257175</xdr:colOff>
      <xdr:row>5</xdr:row>
      <xdr:rowOff>0</xdr:rowOff>
    </xdr:from>
    <xdr:to>
      <xdr:col>7</xdr:col>
      <xdr:colOff>752475</xdr:colOff>
      <xdr:row>5</xdr:row>
      <xdr:rowOff>0</xdr:rowOff>
    </xdr:to>
    <xdr:sp macro="" textlink="">
      <xdr:nvSpPr>
        <xdr:cNvPr id="3357" name="Line 2"/>
        <xdr:cNvSpPr>
          <a:spLocks noChangeShapeType="1"/>
        </xdr:cNvSpPr>
      </xdr:nvSpPr>
      <xdr:spPr bwMode="auto">
        <a:xfrm>
          <a:off x="39433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180975</xdr:colOff>
      <xdr:row>5</xdr:row>
      <xdr:rowOff>0</xdr:rowOff>
    </xdr:from>
    <xdr:to>
      <xdr:col>12</xdr:col>
      <xdr:colOff>695325</xdr:colOff>
      <xdr:row>5</xdr:row>
      <xdr:rowOff>0</xdr:rowOff>
    </xdr:to>
    <xdr:sp macro="" textlink="">
      <xdr:nvSpPr>
        <xdr:cNvPr id="3358" name="Line 3"/>
        <xdr:cNvSpPr>
          <a:spLocks noChangeShapeType="1"/>
        </xdr:cNvSpPr>
      </xdr:nvSpPr>
      <xdr:spPr bwMode="auto">
        <a:xfrm>
          <a:off x="39433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180975</xdr:colOff>
      <xdr:row>5</xdr:row>
      <xdr:rowOff>0</xdr:rowOff>
    </xdr:from>
    <xdr:to>
      <xdr:col>10</xdr:col>
      <xdr:colOff>866775</xdr:colOff>
      <xdr:row>5</xdr:row>
      <xdr:rowOff>0</xdr:rowOff>
    </xdr:to>
    <xdr:sp macro="" textlink="">
      <xdr:nvSpPr>
        <xdr:cNvPr id="3359" name="Line 4"/>
        <xdr:cNvSpPr>
          <a:spLocks noChangeShapeType="1"/>
        </xdr:cNvSpPr>
      </xdr:nvSpPr>
      <xdr:spPr bwMode="auto">
        <a:xfrm>
          <a:off x="39433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3360" name="Line 5"/>
        <xdr:cNvSpPr>
          <a:spLocks noChangeShapeType="1"/>
        </xdr:cNvSpPr>
      </xdr:nvSpPr>
      <xdr:spPr bwMode="auto">
        <a:xfrm>
          <a:off x="39433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257175</xdr:colOff>
      <xdr:row>5</xdr:row>
      <xdr:rowOff>0</xdr:rowOff>
    </xdr:from>
    <xdr:to>
      <xdr:col>7</xdr:col>
      <xdr:colOff>752475</xdr:colOff>
      <xdr:row>5</xdr:row>
      <xdr:rowOff>0</xdr:rowOff>
    </xdr:to>
    <xdr:sp macro="" textlink="">
      <xdr:nvSpPr>
        <xdr:cNvPr id="3361" name="Line 6"/>
        <xdr:cNvSpPr>
          <a:spLocks noChangeShapeType="1"/>
        </xdr:cNvSpPr>
      </xdr:nvSpPr>
      <xdr:spPr bwMode="auto">
        <a:xfrm>
          <a:off x="39433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180975</xdr:colOff>
      <xdr:row>5</xdr:row>
      <xdr:rowOff>0</xdr:rowOff>
    </xdr:from>
    <xdr:to>
      <xdr:col>12</xdr:col>
      <xdr:colOff>695325</xdr:colOff>
      <xdr:row>5</xdr:row>
      <xdr:rowOff>0</xdr:rowOff>
    </xdr:to>
    <xdr:sp macro="" textlink="">
      <xdr:nvSpPr>
        <xdr:cNvPr id="3362" name="Line 7"/>
        <xdr:cNvSpPr>
          <a:spLocks noChangeShapeType="1"/>
        </xdr:cNvSpPr>
      </xdr:nvSpPr>
      <xdr:spPr bwMode="auto">
        <a:xfrm>
          <a:off x="39433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180975</xdr:colOff>
      <xdr:row>5</xdr:row>
      <xdr:rowOff>0</xdr:rowOff>
    </xdr:from>
    <xdr:to>
      <xdr:col>10</xdr:col>
      <xdr:colOff>866775</xdr:colOff>
      <xdr:row>5</xdr:row>
      <xdr:rowOff>0</xdr:rowOff>
    </xdr:to>
    <xdr:sp macro="" textlink="">
      <xdr:nvSpPr>
        <xdr:cNvPr id="3363" name="Line 8"/>
        <xdr:cNvSpPr>
          <a:spLocks noChangeShapeType="1"/>
        </xdr:cNvSpPr>
      </xdr:nvSpPr>
      <xdr:spPr bwMode="auto">
        <a:xfrm>
          <a:off x="39433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5</xdr:row>
      <xdr:rowOff>0</xdr:rowOff>
    </xdr:from>
    <xdr:to>
      <xdr:col>16</xdr:col>
      <xdr:colOff>0</xdr:colOff>
      <xdr:row>5</xdr:row>
      <xdr:rowOff>0</xdr:rowOff>
    </xdr:to>
    <xdr:sp macro="" textlink="">
      <xdr:nvSpPr>
        <xdr:cNvPr id="3365" name="Line 12"/>
        <xdr:cNvSpPr>
          <a:spLocks noChangeShapeType="1"/>
        </xdr:cNvSpPr>
      </xdr:nvSpPr>
      <xdr:spPr bwMode="auto">
        <a:xfrm>
          <a:off x="39433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5</xdr:row>
      <xdr:rowOff>0</xdr:rowOff>
    </xdr:from>
    <xdr:to>
      <xdr:col>16</xdr:col>
      <xdr:colOff>0</xdr:colOff>
      <xdr:row>5</xdr:row>
      <xdr:rowOff>0</xdr:rowOff>
    </xdr:to>
    <xdr:sp macro="" textlink="">
      <xdr:nvSpPr>
        <xdr:cNvPr id="3367" name="Line 14"/>
        <xdr:cNvSpPr>
          <a:spLocks noChangeShapeType="1"/>
        </xdr:cNvSpPr>
      </xdr:nvSpPr>
      <xdr:spPr bwMode="auto">
        <a:xfrm>
          <a:off x="39433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5</xdr:row>
      <xdr:rowOff>0</xdr:rowOff>
    </xdr:from>
    <xdr:to>
      <xdr:col>18</xdr:col>
      <xdr:colOff>0</xdr:colOff>
      <xdr:row>5</xdr:row>
      <xdr:rowOff>0</xdr:rowOff>
    </xdr:to>
    <xdr:sp macro="" textlink="">
      <xdr:nvSpPr>
        <xdr:cNvPr id="3368" name="Line 15"/>
        <xdr:cNvSpPr>
          <a:spLocks noChangeShapeType="1"/>
        </xdr:cNvSpPr>
      </xdr:nvSpPr>
      <xdr:spPr bwMode="auto">
        <a:xfrm>
          <a:off x="47053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5</xdr:row>
      <xdr:rowOff>0</xdr:rowOff>
    </xdr:from>
    <xdr:to>
      <xdr:col>18</xdr:col>
      <xdr:colOff>0</xdr:colOff>
      <xdr:row>5</xdr:row>
      <xdr:rowOff>0</xdr:rowOff>
    </xdr:to>
    <xdr:sp macro="" textlink="">
      <xdr:nvSpPr>
        <xdr:cNvPr id="3369" name="Line 16"/>
        <xdr:cNvSpPr>
          <a:spLocks noChangeShapeType="1"/>
        </xdr:cNvSpPr>
      </xdr:nvSpPr>
      <xdr:spPr bwMode="auto">
        <a:xfrm>
          <a:off x="47053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5</xdr:row>
      <xdr:rowOff>0</xdr:rowOff>
    </xdr:from>
    <xdr:to>
      <xdr:col>18</xdr:col>
      <xdr:colOff>0</xdr:colOff>
      <xdr:row>5</xdr:row>
      <xdr:rowOff>0</xdr:rowOff>
    </xdr:to>
    <xdr:sp macro="" textlink="">
      <xdr:nvSpPr>
        <xdr:cNvPr id="3374" name="Line 21"/>
        <xdr:cNvSpPr>
          <a:spLocks noChangeShapeType="1"/>
        </xdr:cNvSpPr>
      </xdr:nvSpPr>
      <xdr:spPr bwMode="auto">
        <a:xfrm>
          <a:off x="47053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5</xdr:row>
      <xdr:rowOff>0</xdr:rowOff>
    </xdr:from>
    <xdr:to>
      <xdr:col>18</xdr:col>
      <xdr:colOff>0</xdr:colOff>
      <xdr:row>5</xdr:row>
      <xdr:rowOff>0</xdr:rowOff>
    </xdr:to>
    <xdr:sp macro="" textlink="">
      <xdr:nvSpPr>
        <xdr:cNvPr id="3375" name="Line 22"/>
        <xdr:cNvSpPr>
          <a:spLocks noChangeShapeType="1"/>
        </xdr:cNvSpPr>
      </xdr:nvSpPr>
      <xdr:spPr bwMode="auto">
        <a:xfrm>
          <a:off x="47053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28576</xdr:rowOff>
    </xdr:from>
    <xdr:to>
      <xdr:col>1</xdr:col>
      <xdr:colOff>1533525</xdr:colOff>
      <xdr:row>4</xdr:row>
      <xdr:rowOff>80126</xdr:rowOff>
    </xdr:to>
    <xdr:pic>
      <xdr:nvPicPr>
        <xdr:cNvPr id="22" name="Imagen 14">
          <a:extLst>
            <a:ext uri="{FF2B5EF4-FFF2-40B4-BE49-F238E27FC236}">
              <a16:creationId xmlns="" xmlns:a16="http://schemas.microsoft.com/office/drawing/2014/main" id="{7071BF9D-5C93-46C3-875D-E89F6E2F0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28576"/>
          <a:ext cx="1533525" cy="813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01"/>
  <sheetViews>
    <sheetView showGridLines="0" tabSelected="1" workbookViewId="0">
      <selection activeCell="U9" sqref="U9"/>
    </sheetView>
  </sheetViews>
  <sheetFormatPr baseColWidth="10" defaultRowHeight="12.75" x14ac:dyDescent="0.2"/>
  <cols>
    <col min="1" max="1" width="3.7109375" style="2" customWidth="1"/>
    <col min="2" max="2" width="66.42578125" style="2" customWidth="1"/>
    <col min="3" max="3" width="12.28515625" style="2" hidden="1" customWidth="1"/>
    <col min="4" max="9" width="11.42578125" style="2" hidden="1" customWidth="1"/>
    <col min="10" max="11" width="11.42578125" style="1" hidden="1" customWidth="1"/>
    <col min="12" max="16" width="11.42578125" style="2" hidden="1" customWidth="1"/>
    <col min="17" max="17" width="11.42578125" style="3" hidden="1" customWidth="1"/>
    <col min="18" max="18" width="0" style="11" hidden="1" customWidth="1"/>
    <col min="19" max="20" width="0" style="2" hidden="1" customWidth="1"/>
    <col min="21" max="16384" width="11.42578125" style="2"/>
  </cols>
  <sheetData>
    <row r="1" spans="2:30" ht="15" customHeight="1" x14ac:dyDescent="0.2"/>
    <row r="2" spans="2:30" ht="15" customHeight="1" x14ac:dyDescent="0.2"/>
    <row r="3" spans="2:30" ht="15" customHeight="1" x14ac:dyDescent="0.2"/>
    <row r="4" spans="2:30" ht="15" customHeight="1" x14ac:dyDescent="0.2"/>
    <row r="5" spans="2:30" ht="15" customHeight="1" x14ac:dyDescent="0.2">
      <c r="D5" s="10"/>
      <c r="E5" s="10"/>
      <c r="F5" s="10"/>
      <c r="G5" s="10"/>
      <c r="H5" s="10"/>
      <c r="I5" s="10"/>
      <c r="J5" s="3"/>
      <c r="K5" s="3"/>
      <c r="L5" s="10"/>
      <c r="M5" s="10"/>
    </row>
    <row r="6" spans="2:30" x14ac:dyDescent="0.2">
      <c r="B6" s="15" t="s">
        <v>27</v>
      </c>
      <c r="C6" s="5"/>
      <c r="D6" s="10"/>
      <c r="E6" s="10"/>
      <c r="F6" s="10"/>
      <c r="G6" s="10"/>
      <c r="H6" s="10"/>
      <c r="I6" s="10"/>
      <c r="J6" s="3"/>
      <c r="K6" s="3"/>
      <c r="L6" s="10"/>
      <c r="M6" s="10"/>
      <c r="N6" s="5"/>
      <c r="O6" s="5"/>
      <c r="P6" s="5"/>
      <c r="R6" s="10"/>
    </row>
    <row r="7" spans="2:30" ht="14.25" x14ac:dyDescent="0.2">
      <c r="B7" s="16" t="s">
        <v>88</v>
      </c>
      <c r="C7" s="5"/>
      <c r="D7" s="5"/>
      <c r="E7" s="5"/>
      <c r="F7" s="5"/>
      <c r="G7" s="5"/>
      <c r="H7" s="5"/>
      <c r="I7" s="5"/>
      <c r="L7" s="5"/>
      <c r="M7" s="5"/>
      <c r="N7" s="5"/>
      <c r="O7" s="5"/>
      <c r="P7" s="5"/>
      <c r="R7" s="10"/>
    </row>
    <row r="8" spans="2:30" x14ac:dyDescent="0.2">
      <c r="B8" s="17" t="s">
        <v>17</v>
      </c>
      <c r="C8" s="5"/>
      <c r="D8" s="5"/>
      <c r="E8" s="5"/>
      <c r="F8" s="5"/>
      <c r="G8" s="5"/>
      <c r="H8" s="5"/>
      <c r="I8" s="5"/>
      <c r="L8" s="5"/>
      <c r="M8" s="5"/>
      <c r="N8" s="5"/>
      <c r="O8" s="5"/>
      <c r="P8" s="5"/>
      <c r="R8" s="10"/>
    </row>
    <row r="9" spans="2:30" s="6" customFormat="1" ht="21" customHeight="1" x14ac:dyDescent="0.2">
      <c r="B9" s="18" t="s">
        <v>10</v>
      </c>
      <c r="C9" s="19" t="s">
        <v>11</v>
      </c>
      <c r="D9" s="19" t="s">
        <v>2</v>
      </c>
      <c r="E9" s="19" t="s">
        <v>3</v>
      </c>
      <c r="F9" s="19" t="s">
        <v>8</v>
      </c>
      <c r="G9" s="19" t="s">
        <v>50</v>
      </c>
      <c r="H9" s="19" t="s">
        <v>9</v>
      </c>
      <c r="I9" s="19" t="s">
        <v>31</v>
      </c>
      <c r="J9" s="19" t="s">
        <v>32</v>
      </c>
      <c r="K9" s="19" t="s">
        <v>34</v>
      </c>
      <c r="L9" s="19" t="s">
        <v>35</v>
      </c>
      <c r="M9" s="19" t="s">
        <v>45</v>
      </c>
      <c r="N9" s="19" t="s">
        <v>46</v>
      </c>
      <c r="O9" s="19" t="s">
        <v>48</v>
      </c>
      <c r="P9" s="19" t="s">
        <v>49</v>
      </c>
      <c r="Q9" s="19" t="s">
        <v>51</v>
      </c>
      <c r="R9" s="19" t="s">
        <v>56</v>
      </c>
      <c r="S9" s="19" t="s">
        <v>62</v>
      </c>
      <c r="T9" s="19" t="s">
        <v>63</v>
      </c>
      <c r="U9" s="19" t="s">
        <v>65</v>
      </c>
      <c r="V9" s="19" t="s">
        <v>66</v>
      </c>
      <c r="W9" s="19" t="s">
        <v>67</v>
      </c>
      <c r="X9" s="19" t="s">
        <v>69</v>
      </c>
      <c r="Y9" s="19" t="s">
        <v>70</v>
      </c>
      <c r="Z9" s="19" t="s">
        <v>73</v>
      </c>
      <c r="AA9" s="19" t="s">
        <v>74</v>
      </c>
      <c r="AB9" s="19">
        <v>2020</v>
      </c>
      <c r="AC9" s="19">
        <v>2021</v>
      </c>
      <c r="AD9" s="19">
        <v>2022</v>
      </c>
    </row>
    <row r="10" spans="2:30" s="6" customFormat="1" ht="16.5" customHeight="1" x14ac:dyDescent="0.2">
      <c r="B10" s="20" t="s">
        <v>0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7"/>
      <c r="AD10" s="27"/>
    </row>
    <row r="11" spans="2:30" s="12" customFormat="1" x14ac:dyDescent="0.2">
      <c r="B11" s="22" t="s">
        <v>72</v>
      </c>
      <c r="C11" s="23">
        <v>1722.547</v>
      </c>
      <c r="D11" s="23">
        <v>3382.018</v>
      </c>
      <c r="E11" s="23">
        <v>3725.2528819999993</v>
      </c>
      <c r="F11" s="23">
        <v>5152.643</v>
      </c>
      <c r="G11" s="23">
        <v>6867.262659</v>
      </c>
      <c r="H11" s="23">
        <v>8936.8600300000016</v>
      </c>
      <c r="I11" s="23">
        <v>11995.960999999999</v>
      </c>
      <c r="J11" s="23">
        <v>10671.570586000002</v>
      </c>
      <c r="K11" s="23">
        <v>12253.745901</v>
      </c>
      <c r="L11" s="23">
        <v>13537.982980999999</v>
      </c>
      <c r="M11" s="23">
        <v>20301.972639452903</v>
      </c>
      <c r="N11" s="23">
        <v>32347.842555158801</v>
      </c>
      <c r="O11" s="23">
        <v>46071.295712369698</v>
      </c>
      <c r="P11" s="23">
        <v>60218.106216957931</v>
      </c>
      <c r="Q11" s="23">
        <v>70219.745046995449</v>
      </c>
      <c r="R11" s="23">
        <v>77493.250143603436</v>
      </c>
      <c r="S11" s="23">
        <f t="shared" ref="S11:Y11" si="0">+S12-S13</f>
        <v>90522.337857641091</v>
      </c>
      <c r="T11" s="23">
        <f t="shared" si="0"/>
        <v>105292.19660513279</v>
      </c>
      <c r="U11" s="23">
        <f t="shared" si="0"/>
        <v>110339.57173666521</v>
      </c>
      <c r="V11" s="23">
        <f t="shared" si="0"/>
        <v>118571.6005163964</v>
      </c>
      <c r="W11" s="23">
        <f t="shared" si="0"/>
        <v>107506.0183346674</v>
      </c>
      <c r="X11" s="23">
        <f t="shared" si="0"/>
        <v>85818.051067936394</v>
      </c>
      <c r="Y11" s="23">
        <f t="shared" si="0"/>
        <v>86617.459064712806</v>
      </c>
      <c r="Z11" s="23">
        <f>+Z12-Z13</f>
        <v>74745.793468018193</v>
      </c>
      <c r="AA11" s="23">
        <f>+AA12-AA13</f>
        <v>54429.341237005196</v>
      </c>
      <c r="AB11" s="23">
        <f>+AB12-AB13</f>
        <v>45005.649831206996</v>
      </c>
      <c r="AC11" s="28">
        <f>+AC12-AC13</f>
        <v>41612.6846018254</v>
      </c>
      <c r="AD11" s="28">
        <f>+AD12-AD13</f>
        <v>54307.584054169798</v>
      </c>
    </row>
    <row r="12" spans="2:30" ht="14.25" x14ac:dyDescent="0.2">
      <c r="B12" s="24" t="s">
        <v>71</v>
      </c>
      <c r="C12" s="25">
        <v>4364.8500000000004</v>
      </c>
      <c r="D12" s="25">
        <v>6376.1210000000001</v>
      </c>
      <c r="E12" s="25">
        <v>7110.0201719999995</v>
      </c>
      <c r="F12" s="25">
        <v>9258.2980000000007</v>
      </c>
      <c r="G12" s="25">
        <v>10422.822343</v>
      </c>
      <c r="H12" s="25">
        <v>11283.373528</v>
      </c>
      <c r="I12" s="25">
        <v>12877.447</v>
      </c>
      <c r="J12" s="25">
        <v>11688.768699</v>
      </c>
      <c r="K12" s="25">
        <v>13444.175326</v>
      </c>
      <c r="L12" s="25">
        <v>15041.171533999999</v>
      </c>
      <c r="M12" s="25">
        <v>21128.690530032902</v>
      </c>
      <c r="N12" s="25">
        <v>32560.982503999301</v>
      </c>
      <c r="O12" s="25">
        <v>46187.680349831797</v>
      </c>
      <c r="P12" s="25">
        <v>60367.261408602528</v>
      </c>
      <c r="Q12" s="25">
        <v>70332.305800022645</v>
      </c>
      <c r="R12" s="25">
        <v>77599.178459639632</v>
      </c>
      <c r="S12" s="25">
        <v>90604.219183631896</v>
      </c>
      <c r="T12" s="25">
        <v>105395.853646162</v>
      </c>
      <c r="U12" s="25">
        <v>110538.96871563001</v>
      </c>
      <c r="V12" s="25">
        <v>119014.862559074</v>
      </c>
      <c r="W12" s="25">
        <v>108126.077353792</v>
      </c>
      <c r="X12" s="25">
        <v>86829.754804656201</v>
      </c>
      <c r="Y12" s="25">
        <v>87314.856466427402</v>
      </c>
      <c r="Z12" s="25">
        <v>75403.945333879397</v>
      </c>
      <c r="AA12" s="25">
        <v>54976.474460126199</v>
      </c>
      <c r="AB12" s="25">
        <v>45606.889027915196</v>
      </c>
      <c r="AC12" s="29">
        <v>41843.392423737998</v>
      </c>
      <c r="AD12" s="29">
        <v>54859.474812082401</v>
      </c>
    </row>
    <row r="13" spans="2:30" ht="14.25" x14ac:dyDescent="0.2">
      <c r="B13" s="24" t="s">
        <v>68</v>
      </c>
      <c r="C13" s="25">
        <v>2642.3029999999999</v>
      </c>
      <c r="D13" s="25">
        <v>2994.1030000000001</v>
      </c>
      <c r="E13" s="25">
        <v>3384.7672900000002</v>
      </c>
      <c r="F13" s="25">
        <v>4105.6549999999997</v>
      </c>
      <c r="G13" s="25">
        <v>3555.5596839999998</v>
      </c>
      <c r="H13" s="25">
        <v>2346.5134980000003</v>
      </c>
      <c r="I13" s="25">
        <v>881.48599999999999</v>
      </c>
      <c r="J13" s="25">
        <v>1017.1981129999999</v>
      </c>
      <c r="K13" s="25">
        <v>1190.4294249999998</v>
      </c>
      <c r="L13" s="25">
        <v>1503.188553</v>
      </c>
      <c r="M13" s="25">
        <v>826.71789058000002</v>
      </c>
      <c r="N13" s="25">
        <v>213.13994884050001</v>
      </c>
      <c r="O13" s="25">
        <v>116.38463746209999</v>
      </c>
      <c r="P13" s="25">
        <v>149.15519164460002</v>
      </c>
      <c r="Q13" s="25">
        <v>112.56075302720002</v>
      </c>
      <c r="R13" s="25">
        <v>105.92831603619999</v>
      </c>
      <c r="S13" s="25">
        <v>81.881325990799994</v>
      </c>
      <c r="T13" s="25">
        <v>103.6570410292</v>
      </c>
      <c r="U13" s="25">
        <v>199.39697896480001</v>
      </c>
      <c r="V13" s="25">
        <v>443.26204267759999</v>
      </c>
      <c r="W13" s="25">
        <v>620.05901912460001</v>
      </c>
      <c r="X13" s="25">
        <v>1011.7037367198</v>
      </c>
      <c r="Y13" s="25">
        <v>697.39740171460005</v>
      </c>
      <c r="Z13" s="25">
        <v>658.15186586120001</v>
      </c>
      <c r="AA13" s="25">
        <v>547.13322312100001</v>
      </c>
      <c r="AB13" s="25">
        <v>601.23919670819998</v>
      </c>
      <c r="AC13" s="29">
        <v>230.7078219126</v>
      </c>
      <c r="AD13" s="29">
        <v>551.89075791259995</v>
      </c>
    </row>
    <row r="14" spans="2:30" s="12" customFormat="1" x14ac:dyDescent="0.2">
      <c r="B14" s="22" t="s">
        <v>38</v>
      </c>
      <c r="C14" s="23">
        <v>719.12400000000002</v>
      </c>
      <c r="D14" s="23">
        <v>755.59100000000001</v>
      </c>
      <c r="E14" s="23">
        <v>649.76049799999998</v>
      </c>
      <c r="F14" s="23">
        <v>683.70299999999997</v>
      </c>
      <c r="G14" s="23">
        <v>732.57252399999993</v>
      </c>
      <c r="H14" s="23">
        <v>789.07053000000008</v>
      </c>
      <c r="I14" s="23">
        <v>850.39</v>
      </c>
      <c r="J14" s="23">
        <v>946.13597300000004</v>
      </c>
      <c r="K14" s="23">
        <v>1082.082854</v>
      </c>
      <c r="L14" s="23">
        <v>1133.549683</v>
      </c>
      <c r="M14" s="23">
        <v>1151.3101320000001</v>
      </c>
      <c r="N14" s="23">
        <v>1164.4314183450001</v>
      </c>
      <c r="O14" s="23">
        <v>1132.6140624049999</v>
      </c>
      <c r="P14" s="23">
        <v>1059.117752505</v>
      </c>
      <c r="Q14" s="23">
        <v>1077.5185525050001</v>
      </c>
      <c r="R14" s="23">
        <v>1320.7762302789999</v>
      </c>
      <c r="S14" s="23">
        <v>1345.0001752614</v>
      </c>
      <c r="T14" s="23">
        <v>2165.6231176831998</v>
      </c>
      <c r="U14" s="23">
        <v>1682.8443840012001</v>
      </c>
      <c r="V14" s="23">
        <v>1754.8475723772001</v>
      </c>
      <c r="W14" s="23">
        <v>1732.5212913946</v>
      </c>
      <c r="X14" s="23">
        <v>1631.1524301548</v>
      </c>
      <c r="Y14" s="23">
        <v>1545.997365164</v>
      </c>
      <c r="Z14" s="23">
        <v>1540.5609523640001</v>
      </c>
      <c r="AA14" s="23">
        <v>1529.0174931639999</v>
      </c>
      <c r="AB14" s="23">
        <v>1519.928267564</v>
      </c>
      <c r="AC14" s="28">
        <v>1519.928267564</v>
      </c>
      <c r="AD14" s="28">
        <v>1519.928267564</v>
      </c>
    </row>
    <row r="15" spans="2:30" s="12" customFormat="1" x14ac:dyDescent="0.2">
      <c r="B15" s="22" t="s">
        <v>58</v>
      </c>
      <c r="C15" s="23"/>
      <c r="D15" s="23"/>
      <c r="E15" s="23"/>
      <c r="F15" s="23"/>
      <c r="G15" s="23"/>
      <c r="H15" s="23"/>
      <c r="I15" s="23"/>
      <c r="J15" s="23"/>
      <c r="K15" s="23">
        <v>43.960998880200002</v>
      </c>
      <c r="L15" s="23">
        <v>121.29049457639999</v>
      </c>
      <c r="M15" s="23">
        <v>141.9519296</v>
      </c>
      <c r="N15" s="23">
        <v>1394.9968377163</v>
      </c>
      <c r="O15" s="23">
        <v>1469.2745926171999</v>
      </c>
      <c r="P15" s="23">
        <v>1416.8918895290003</v>
      </c>
      <c r="Q15" s="23">
        <v>1465.7461637325</v>
      </c>
      <c r="R15" s="23">
        <v>1620.7046426796003</v>
      </c>
      <c r="S15" s="23">
        <v>1466.6379769355999</v>
      </c>
      <c r="T15" s="23">
        <v>1479.3994149354</v>
      </c>
      <c r="U15" s="23">
        <v>1733.1476185869999</v>
      </c>
      <c r="V15" s="23">
        <v>1689.4308878062</v>
      </c>
      <c r="W15" s="23">
        <v>1695.9478881492</v>
      </c>
      <c r="X15" s="23">
        <v>1716.8556510724</v>
      </c>
      <c r="Y15" s="23">
        <v>1746.1752682711999</v>
      </c>
      <c r="Z15" s="23">
        <v>1753.0036198565999</v>
      </c>
      <c r="AA15" s="23">
        <v>1803.0026443310001</v>
      </c>
      <c r="AB15" s="23">
        <v>1868.1584159363999</v>
      </c>
      <c r="AC15" s="28">
        <v>1970.1915366369999</v>
      </c>
      <c r="AD15" s="28">
        <v>1803.7082759360001</v>
      </c>
    </row>
    <row r="16" spans="2:30" s="12" customFormat="1" x14ac:dyDescent="0.2">
      <c r="B16" s="22" t="s">
        <v>39</v>
      </c>
      <c r="C16" s="23">
        <v>5116.3389999999999</v>
      </c>
      <c r="D16" s="23">
        <v>5647.2009889999999</v>
      </c>
      <c r="E16" s="23">
        <v>5273.799255519999</v>
      </c>
      <c r="F16" s="23">
        <v>5147.166400008</v>
      </c>
      <c r="G16" s="23">
        <v>5175.1228899060006</v>
      </c>
      <c r="H16" s="23">
        <v>5974.8360269479999</v>
      </c>
      <c r="I16" s="23">
        <v>7632.15</v>
      </c>
      <c r="J16" s="23">
        <v>8784.7813695839995</v>
      </c>
      <c r="K16" s="23">
        <v>9829.9809141559999</v>
      </c>
      <c r="L16" s="23">
        <v>11071.133098412</v>
      </c>
      <c r="M16" s="23">
        <v>10877.8139237492</v>
      </c>
      <c r="N16" s="23">
        <v>8455.6304331621104</v>
      </c>
      <c r="O16" s="23">
        <v>8235.9285997551997</v>
      </c>
      <c r="P16" s="23">
        <v>10050.224114186765</v>
      </c>
      <c r="Q16" s="23">
        <v>11703.32346752565</v>
      </c>
      <c r="R16" s="23">
        <v>12015.305397776317</v>
      </c>
      <c r="S16" s="23">
        <f t="shared" ref="S16:Y16" si="1">SUM(S17:S20)</f>
        <v>14173.1407137551</v>
      </c>
      <c r="T16" s="23">
        <f t="shared" si="1"/>
        <v>18977.729419883399</v>
      </c>
      <c r="U16" s="23">
        <f t="shared" si="1"/>
        <v>23547.096435645301</v>
      </c>
      <c r="V16" s="23">
        <f t="shared" si="1"/>
        <v>27424.748162297801</v>
      </c>
      <c r="W16" s="23">
        <f t="shared" si="1"/>
        <v>33083.784283168905</v>
      </c>
      <c r="X16" s="23">
        <f t="shared" si="1"/>
        <v>40459.931292328096</v>
      </c>
      <c r="Y16" s="23">
        <f t="shared" si="1"/>
        <v>47939.691295117998</v>
      </c>
      <c r="Z16" s="23">
        <f>SUM(Z17:Z20)</f>
        <v>54419.357553697802</v>
      </c>
      <c r="AA16" s="23">
        <f>SUM(AA17:AA20)</f>
        <v>62525.106098160199</v>
      </c>
      <c r="AB16" s="23">
        <f>SUM(AB17:AB20)</f>
        <v>88757.147045428501</v>
      </c>
      <c r="AC16" s="28">
        <f>SUM(AC17:AC20)</f>
        <v>101849.3402397069</v>
      </c>
      <c r="AD16" s="28">
        <f>SUM(AD17:AD20)</f>
        <v>76941.130680856091</v>
      </c>
    </row>
    <row r="17" spans="2:30" x14ac:dyDescent="0.2">
      <c r="B17" s="24" t="s">
        <v>12</v>
      </c>
      <c r="C17" s="25">
        <v>5003.1629999999996</v>
      </c>
      <c r="D17" s="25">
        <v>5528.285989</v>
      </c>
      <c r="E17" s="25">
        <v>5273.799255519999</v>
      </c>
      <c r="F17" s="25">
        <v>5147.166400008</v>
      </c>
      <c r="G17" s="25">
        <v>5175.1228899060006</v>
      </c>
      <c r="H17" s="25">
        <v>5974.8360269479999</v>
      </c>
      <c r="I17" s="25">
        <v>7632.15</v>
      </c>
      <c r="J17" s="25">
        <v>8784.7813695839995</v>
      </c>
      <c r="K17" s="25">
        <v>9829.9809141559999</v>
      </c>
      <c r="L17" s="25">
        <v>11071.133098412</v>
      </c>
      <c r="M17" s="25">
        <v>10877.8139237492</v>
      </c>
      <c r="N17" s="25">
        <v>8455.6304331621104</v>
      </c>
      <c r="O17" s="25">
        <v>8235.9285997551997</v>
      </c>
      <c r="P17" s="25">
        <v>10050.224114186765</v>
      </c>
      <c r="Q17" s="25">
        <v>11703.32346752565</v>
      </c>
      <c r="R17" s="25">
        <v>12015.305397776317</v>
      </c>
      <c r="S17" s="25">
        <v>10931.764847205101</v>
      </c>
      <c r="T17" s="25">
        <v>10973.032552013399</v>
      </c>
      <c r="U17" s="25">
        <v>11051.168937455301</v>
      </c>
      <c r="V17" s="25">
        <v>11042.038107827801</v>
      </c>
      <c r="W17" s="25">
        <v>12109.8590356389</v>
      </c>
      <c r="X17" s="25">
        <v>12914.7392628981</v>
      </c>
      <c r="Y17" s="25">
        <v>14924.428592118</v>
      </c>
      <c r="Z17" s="25">
        <v>19100.7337043878</v>
      </c>
      <c r="AA17" s="25">
        <v>25204.442621280199</v>
      </c>
      <c r="AB17" s="25">
        <v>52106.805000098502</v>
      </c>
      <c r="AC17" s="29">
        <v>64856.749195026903</v>
      </c>
      <c r="AD17" s="29">
        <v>40173.834561116098</v>
      </c>
    </row>
    <row r="18" spans="2:30" x14ac:dyDescent="0.2">
      <c r="B18" s="24" t="s">
        <v>52</v>
      </c>
      <c r="C18" s="25">
        <v>0</v>
      </c>
      <c r="D18" s="25">
        <v>0</v>
      </c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9"/>
      <c r="AD18" s="29"/>
    </row>
    <row r="19" spans="2:30" x14ac:dyDescent="0.2">
      <c r="B19" s="24" t="s">
        <v>53</v>
      </c>
      <c r="C19" s="25">
        <v>0</v>
      </c>
      <c r="D19" s="25">
        <v>0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9"/>
      <c r="AD19" s="29"/>
    </row>
    <row r="20" spans="2:30" x14ac:dyDescent="0.2">
      <c r="B20" s="24" t="s">
        <v>54</v>
      </c>
      <c r="C20" s="25">
        <v>113.176</v>
      </c>
      <c r="D20" s="25">
        <v>118.91500000000001</v>
      </c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>
        <v>3241.37586655</v>
      </c>
      <c r="T20" s="25">
        <v>8004.6968678699996</v>
      </c>
      <c r="U20" s="25">
        <v>12495.92749819</v>
      </c>
      <c r="V20" s="25">
        <v>16382.710054470001</v>
      </c>
      <c r="W20" s="25">
        <v>20973.925247530002</v>
      </c>
      <c r="X20" s="25">
        <v>27545.19202943</v>
      </c>
      <c r="Y20" s="25">
        <v>33015.262703</v>
      </c>
      <c r="Z20" s="25">
        <v>35318.623849310003</v>
      </c>
      <c r="AA20" s="25">
        <v>37320.66347688</v>
      </c>
      <c r="AB20" s="25">
        <v>36650.342045329999</v>
      </c>
      <c r="AC20" s="29">
        <v>36992.591044679997</v>
      </c>
      <c r="AD20" s="29">
        <v>36767.29611974</v>
      </c>
    </row>
    <row r="21" spans="2:30" s="12" customFormat="1" x14ac:dyDescent="0.2">
      <c r="B21" s="22" t="s">
        <v>37</v>
      </c>
      <c r="C21" s="23">
        <v>16647.069</v>
      </c>
      <c r="D21" s="23">
        <v>19924.269</v>
      </c>
      <c r="E21" s="23">
        <v>24251.011999999999</v>
      </c>
      <c r="F21" s="23">
        <v>29913.293000000001</v>
      </c>
      <c r="G21" s="23">
        <v>30801.682000000001</v>
      </c>
      <c r="H21" s="23">
        <v>30400.077000000001</v>
      </c>
      <c r="I21" s="23">
        <v>28621.726999999999</v>
      </c>
      <c r="J21" s="23">
        <v>28957.116000000002</v>
      </c>
      <c r="K21" s="23">
        <v>29616.977999999999</v>
      </c>
      <c r="L21" s="23">
        <v>29322.4167348833</v>
      </c>
      <c r="M21" s="23">
        <v>30248.990939369243</v>
      </c>
      <c r="N21" s="23">
        <v>31961.7533683404</v>
      </c>
      <c r="O21" s="23">
        <v>34976.580660320767</v>
      </c>
      <c r="P21" s="23">
        <v>37528.961990393043</v>
      </c>
      <c r="Q21" s="23">
        <v>41213.599898103108</v>
      </c>
      <c r="R21" s="23">
        <v>49207.94537086835</v>
      </c>
      <c r="S21" s="23">
        <f t="shared" ref="S21:X21" si="2">+S23+S26+S27</f>
        <v>60422.136893964016</v>
      </c>
      <c r="T21" s="23">
        <f t="shared" si="2"/>
        <v>72089.562400419716</v>
      </c>
      <c r="U21" s="23">
        <f t="shared" si="2"/>
        <v>85610.908527019506</v>
      </c>
      <c r="V21" s="23">
        <f t="shared" si="2"/>
        <v>98597.044957418984</v>
      </c>
      <c r="W21" s="23">
        <f t="shared" si="2"/>
        <v>116244.26195975096</v>
      </c>
      <c r="X21" s="23">
        <f t="shared" si="2"/>
        <v>137361.70039868003</v>
      </c>
      <c r="Y21" s="23">
        <f>+Y23+Y26+Y27</f>
        <v>154716.63606004199</v>
      </c>
      <c r="Z21" s="23">
        <f>+Z23+Z26+Z27</f>
        <v>173190.16996187167</v>
      </c>
      <c r="AA21" s="23">
        <f>+AA23+AA26+AA27</f>
        <v>185708.05304490132</v>
      </c>
      <c r="AB21" s="23">
        <f>+AB23+AB26+AB27</f>
        <v>192144.28139741195</v>
      </c>
      <c r="AC21" s="28">
        <f>+AC23+AC26+AC27</f>
        <v>199247.89462483814</v>
      </c>
      <c r="AD21" s="28">
        <f>+AD23+AD26+AD27</f>
        <v>187245.96989298545</v>
      </c>
    </row>
    <row r="22" spans="2:30" x14ac:dyDescent="0.2">
      <c r="B22" s="24" t="s">
        <v>13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9"/>
      <c r="AD22" s="29"/>
    </row>
    <row r="23" spans="2:30" x14ac:dyDescent="0.2">
      <c r="B23" s="24" t="s">
        <v>16</v>
      </c>
      <c r="C23" s="25">
        <v>15430.222</v>
      </c>
      <c r="D23" s="25">
        <v>17419.371999999999</v>
      </c>
      <c r="E23" s="25">
        <v>20895.048999999999</v>
      </c>
      <c r="F23" s="25">
        <v>25899.845000000001</v>
      </c>
      <c r="G23" s="25">
        <v>26961.378000000001</v>
      </c>
      <c r="H23" s="25">
        <v>26176.385000000002</v>
      </c>
      <c r="I23" s="25">
        <v>23846.491000000002</v>
      </c>
      <c r="J23" s="25">
        <v>23469.62</v>
      </c>
      <c r="K23" s="25">
        <v>23421.258000000002</v>
      </c>
      <c r="L23" s="25">
        <v>22619.224734883301</v>
      </c>
      <c r="M23" s="25">
        <v>23885.556695724877</v>
      </c>
      <c r="N23" s="25">
        <v>24985.184563484399</v>
      </c>
      <c r="O23" s="25">
        <v>27155.588737570772</v>
      </c>
      <c r="P23" s="25">
        <v>28669.142007553048</v>
      </c>
      <c r="Q23" s="25">
        <v>30825.430525243108</v>
      </c>
      <c r="R23" s="25">
        <v>39063.717506518347</v>
      </c>
      <c r="S23" s="25">
        <f t="shared" ref="S23:Y23" si="3">+S24+S25</f>
        <v>47842.990309524015</v>
      </c>
      <c r="T23" s="25">
        <f t="shared" si="3"/>
        <v>56250.614658569721</v>
      </c>
      <c r="U23" s="25">
        <f t="shared" si="3"/>
        <v>68354.199236829503</v>
      </c>
      <c r="V23" s="25">
        <f t="shared" si="3"/>
        <v>90440.48441475899</v>
      </c>
      <c r="W23" s="25">
        <f t="shared" si="3"/>
        <v>107294.70894102096</v>
      </c>
      <c r="X23" s="25">
        <f t="shared" si="3"/>
        <v>124559.89494907003</v>
      </c>
      <c r="Y23" s="25">
        <f t="shared" si="3"/>
        <v>140494.97800762198</v>
      </c>
      <c r="Z23" s="25">
        <f>+Z24+Z25</f>
        <v>157343.15945749165</v>
      </c>
      <c r="AA23" s="25">
        <f>+AA24+AA25</f>
        <v>168787.77287419132</v>
      </c>
      <c r="AB23" s="25">
        <f>+AB24+AB25</f>
        <v>175094.35469143194</v>
      </c>
      <c r="AC23" s="29">
        <f>+AC24+AC25</f>
        <v>181779.36496837816</v>
      </c>
      <c r="AD23" s="29">
        <f>+AD24+AD25</f>
        <v>170526.33322880545</v>
      </c>
    </row>
    <row r="24" spans="2:30" x14ac:dyDescent="0.2">
      <c r="B24" s="24" t="s">
        <v>14</v>
      </c>
      <c r="C24" s="25">
        <v>15044.83</v>
      </c>
      <c r="D24" s="25">
        <v>17021.714</v>
      </c>
      <c r="E24" s="25">
        <v>20721.817999999999</v>
      </c>
      <c r="F24" s="25">
        <v>25717.864000000001</v>
      </c>
      <c r="G24" s="25">
        <v>26768.524000000001</v>
      </c>
      <c r="H24" s="25">
        <v>25970.738000000001</v>
      </c>
      <c r="I24" s="25">
        <v>23627.092000000001</v>
      </c>
      <c r="J24" s="25">
        <v>23228.793000000001</v>
      </c>
      <c r="K24" s="25">
        <v>23169.558000000001</v>
      </c>
      <c r="L24" s="25">
        <v>22360.4887348833</v>
      </c>
      <c r="M24" s="25">
        <v>23634.596286530799</v>
      </c>
      <c r="N24" s="25">
        <v>24751.735290758701</v>
      </c>
      <c r="O24" s="25">
        <v>26938.9371276354</v>
      </c>
      <c r="P24" s="25">
        <v>28476.374618611928</v>
      </c>
      <c r="Q24" s="25">
        <v>30637.091061347692</v>
      </c>
      <c r="R24" s="25">
        <v>38894.39508447703</v>
      </c>
      <c r="S24" s="25">
        <v>47680.5747327926</v>
      </c>
      <c r="T24" s="25">
        <v>56099.849794818198</v>
      </c>
      <c r="U24" s="25">
        <v>68215.022380390597</v>
      </c>
      <c r="V24" s="25">
        <v>90395.320119808195</v>
      </c>
      <c r="W24" s="25">
        <v>107252.936947423</v>
      </c>
      <c r="X24" s="25">
        <v>124537.46138326</v>
      </c>
      <c r="Y24" s="25">
        <v>140475.05266850299</v>
      </c>
      <c r="Z24" s="25">
        <v>157325.66709826299</v>
      </c>
      <c r="AA24" s="25">
        <v>168773.397760013</v>
      </c>
      <c r="AB24" s="25">
        <v>175083.75413541001</v>
      </c>
      <c r="AC24" s="29">
        <v>181772.00985356001</v>
      </c>
      <c r="AD24" s="29">
        <v>170513.213450223</v>
      </c>
    </row>
    <row r="25" spans="2:30" x14ac:dyDescent="0.2">
      <c r="B25" s="24" t="s">
        <v>15</v>
      </c>
      <c r="C25" s="25">
        <v>385.392</v>
      </c>
      <c r="D25" s="25">
        <v>397.65800000000002</v>
      </c>
      <c r="E25" s="25">
        <v>173.23099999999999</v>
      </c>
      <c r="F25" s="25">
        <v>181.98099999999999</v>
      </c>
      <c r="G25" s="25">
        <v>192.85400000000001</v>
      </c>
      <c r="H25" s="25">
        <v>205.64699999999999</v>
      </c>
      <c r="I25" s="25">
        <v>219.399</v>
      </c>
      <c r="J25" s="25">
        <v>240.827</v>
      </c>
      <c r="K25" s="25">
        <v>251.7</v>
      </c>
      <c r="L25" s="25">
        <v>258.73599999999999</v>
      </c>
      <c r="M25" s="25">
        <v>250.96040919407699</v>
      </c>
      <c r="N25" s="25">
        <v>233.44927272577701</v>
      </c>
      <c r="O25" s="25">
        <v>216.65160993537054</v>
      </c>
      <c r="P25" s="25">
        <v>192.76738894111858</v>
      </c>
      <c r="Q25" s="25">
        <v>188.33946389541475</v>
      </c>
      <c r="R25" s="25">
        <v>169.32242204131461</v>
      </c>
      <c r="S25" s="25">
        <v>162.41557673141699</v>
      </c>
      <c r="T25" s="25">
        <v>150.76486375152601</v>
      </c>
      <c r="U25" s="25">
        <v>139.17685643891201</v>
      </c>
      <c r="V25" s="25">
        <v>45.164294950795203</v>
      </c>
      <c r="W25" s="25">
        <v>41.771993597961597</v>
      </c>
      <c r="X25" s="25">
        <v>22.4335658100274</v>
      </c>
      <c r="Y25" s="25">
        <v>19.925339118985299</v>
      </c>
      <c r="Z25" s="25">
        <v>17.492359228674498</v>
      </c>
      <c r="AA25" s="25">
        <v>14.375114178300199</v>
      </c>
      <c r="AB25" s="25">
        <v>10.6005560219479</v>
      </c>
      <c r="AC25" s="29">
        <v>7.3551148181327601</v>
      </c>
      <c r="AD25" s="29">
        <v>13.119778582451801</v>
      </c>
    </row>
    <row r="26" spans="2:30" x14ac:dyDescent="0.2">
      <c r="B26" s="24" t="s">
        <v>18</v>
      </c>
      <c r="C26" s="25">
        <v>1107.8979999999999</v>
      </c>
      <c r="D26" s="25">
        <v>2267.3040000000001</v>
      </c>
      <c r="E26" s="25">
        <v>3179.7280000000001</v>
      </c>
      <c r="F26" s="25">
        <v>3857.9169999999999</v>
      </c>
      <c r="G26" s="25">
        <v>3678.038</v>
      </c>
      <c r="H26" s="25">
        <v>4061.395</v>
      </c>
      <c r="I26" s="25">
        <v>4529.2380000000003</v>
      </c>
      <c r="J26" s="25">
        <v>4977.5959999999995</v>
      </c>
      <c r="K26" s="25">
        <v>5745.8059999999996</v>
      </c>
      <c r="L26" s="25">
        <v>6461.982</v>
      </c>
      <c r="M26" s="25">
        <v>6120.6185040399996</v>
      </c>
      <c r="N26" s="25">
        <v>6750.2157035600003</v>
      </c>
      <c r="O26" s="25">
        <v>7622.6625504599997</v>
      </c>
      <c r="P26" s="25">
        <v>8692.5154265700003</v>
      </c>
      <c r="Q26" s="25">
        <v>10236.377965940001</v>
      </c>
      <c r="R26" s="25">
        <v>9929.2967239900008</v>
      </c>
      <c r="S26" s="25">
        <v>12394.76065027</v>
      </c>
      <c r="T26" s="25">
        <v>15724.679165940001</v>
      </c>
      <c r="U26" s="25">
        <v>17055.23024058</v>
      </c>
      <c r="V26" s="25">
        <v>7922.2712780600004</v>
      </c>
      <c r="W26" s="25">
        <v>8325.8235404900006</v>
      </c>
      <c r="X26" s="25">
        <v>11938.416671430001</v>
      </c>
      <c r="Y26" s="25">
        <v>13002.434368169999</v>
      </c>
      <c r="Z26" s="25">
        <v>14451.35814952</v>
      </c>
      <c r="AA26" s="25">
        <v>15550.94023256</v>
      </c>
      <c r="AB26" s="25">
        <v>15770.56749449</v>
      </c>
      <c r="AC26" s="29">
        <v>16394.224709540002</v>
      </c>
      <c r="AD26" s="29">
        <v>15394.004498730001</v>
      </c>
    </row>
    <row r="27" spans="2:30" x14ac:dyDescent="0.2">
      <c r="B27" s="24" t="s">
        <v>19</v>
      </c>
      <c r="C27" s="25">
        <v>108.949</v>
      </c>
      <c r="D27" s="25">
        <v>237.59299999999999</v>
      </c>
      <c r="E27" s="25">
        <v>176.23500000000001</v>
      </c>
      <c r="F27" s="25">
        <v>155.53100000000001</v>
      </c>
      <c r="G27" s="25">
        <v>162.26599999999999</v>
      </c>
      <c r="H27" s="25">
        <v>162.297</v>
      </c>
      <c r="I27" s="25">
        <v>245.99799999999999</v>
      </c>
      <c r="J27" s="25">
        <v>509.9</v>
      </c>
      <c r="K27" s="25">
        <v>449.91399999999999</v>
      </c>
      <c r="L27" s="25">
        <v>241.21</v>
      </c>
      <c r="M27" s="25">
        <v>242.81573960436799</v>
      </c>
      <c r="N27" s="25">
        <v>226.35310129592301</v>
      </c>
      <c r="O27" s="25">
        <v>198.32937229000001</v>
      </c>
      <c r="P27" s="25">
        <v>167.30455627000003</v>
      </c>
      <c r="Q27" s="25">
        <v>151.79140691999999</v>
      </c>
      <c r="R27" s="25">
        <v>214.93114036</v>
      </c>
      <c r="S27" s="25">
        <v>184.38593417000001</v>
      </c>
      <c r="T27" s="25">
        <v>114.26857591</v>
      </c>
      <c r="U27" s="25">
        <v>201.47904961</v>
      </c>
      <c r="V27" s="25">
        <v>234.2892646</v>
      </c>
      <c r="W27" s="25">
        <v>623.72947824000005</v>
      </c>
      <c r="X27" s="25">
        <v>863.38877818000003</v>
      </c>
      <c r="Y27" s="25">
        <v>1219.2236842499999</v>
      </c>
      <c r="Z27" s="25">
        <v>1395.6523548600001</v>
      </c>
      <c r="AA27" s="25">
        <v>1369.3399381500001</v>
      </c>
      <c r="AB27" s="25">
        <v>1279.35921149</v>
      </c>
      <c r="AC27" s="29">
        <v>1074.30494692</v>
      </c>
      <c r="AD27" s="29">
        <v>1325.63216545</v>
      </c>
    </row>
    <row r="28" spans="2:30" s="12" customFormat="1" x14ac:dyDescent="0.2">
      <c r="B28" s="22" t="s">
        <v>55</v>
      </c>
      <c r="C28" s="23">
        <v>3.4000000000000002E-2</v>
      </c>
      <c r="D28" s="23">
        <v>3.4000000000000002E-2</v>
      </c>
      <c r="E28" s="23">
        <v>0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8"/>
      <c r="AD28" s="28"/>
    </row>
    <row r="29" spans="2:30" s="12" customFormat="1" ht="14.25" x14ac:dyDescent="0.2">
      <c r="B29" s="22" t="s">
        <v>77</v>
      </c>
      <c r="C29" s="23">
        <v>9998.4470679999995</v>
      </c>
      <c r="D29" s="23">
        <v>11984.024578359998</v>
      </c>
      <c r="E29" s="23">
        <v>12187.703465177603</v>
      </c>
      <c r="F29" s="23">
        <v>11973.6700457356</v>
      </c>
      <c r="G29" s="23">
        <v>3752.8251350761052</v>
      </c>
      <c r="H29" s="23">
        <v>3979.139661054</v>
      </c>
      <c r="I29" s="23">
        <v>5428.5079999999998</v>
      </c>
      <c r="J29" s="23">
        <v>5970.4358922239999</v>
      </c>
      <c r="K29" s="23">
        <v>6401.5171547520004</v>
      </c>
      <c r="L29" s="23">
        <v>5072.9659356444899</v>
      </c>
      <c r="M29" s="23">
        <v>4600.7489674034396</v>
      </c>
      <c r="N29" s="23">
        <v>5002.7112346024696</v>
      </c>
      <c r="O29" s="23">
        <v>3552.9358407678696</v>
      </c>
      <c r="P29" s="23">
        <v>348.00143537880132</v>
      </c>
      <c r="Q29" s="23">
        <v>1495.1937736383409</v>
      </c>
      <c r="R29" s="23">
        <v>3840.4991383755128</v>
      </c>
      <c r="S29" s="23">
        <v>2531.9106478725798</v>
      </c>
      <c r="T29" s="23">
        <v>5868.91832408557</v>
      </c>
      <c r="U29" s="23">
        <v>9708.8630069824503</v>
      </c>
      <c r="V29" s="23">
        <v>9813.1898957458307</v>
      </c>
      <c r="W29" s="23">
        <v>10383.141466650701</v>
      </c>
      <c r="X29" s="23">
        <v>16593.492343019901</v>
      </c>
      <c r="Y29" s="23">
        <v>16097.641446064999</v>
      </c>
      <c r="Z29" s="23">
        <v>13412.447330139999</v>
      </c>
      <c r="AA29" s="23">
        <v>16204.8865454886</v>
      </c>
      <c r="AB29" s="23">
        <v>26879.322938663001</v>
      </c>
      <c r="AC29" s="28">
        <v>32831.749009021099</v>
      </c>
      <c r="AD29" s="28">
        <v>19669.391595977399</v>
      </c>
    </row>
    <row r="30" spans="2:30" s="12" customFormat="1" x14ac:dyDescent="0.2">
      <c r="B30" s="22" t="s">
        <v>36</v>
      </c>
      <c r="C30" s="23">
        <v>34203.560068000006</v>
      </c>
      <c r="D30" s="23">
        <v>41693.137567359998</v>
      </c>
      <c r="E30" s="23">
        <v>46087.5281006976</v>
      </c>
      <c r="F30" s="23">
        <v>52870.475445743599</v>
      </c>
      <c r="G30" s="23">
        <v>47329.46520798211</v>
      </c>
      <c r="H30" s="23">
        <v>50079.983248001998</v>
      </c>
      <c r="I30" s="23">
        <v>54528.735999999997</v>
      </c>
      <c r="J30" s="23">
        <v>55330.039820808001</v>
      </c>
      <c r="K30" s="23">
        <v>59228.265822788198</v>
      </c>
      <c r="L30" s="23">
        <v>60259.338927516103</v>
      </c>
      <c r="M30" s="23">
        <v>67322.788531574799</v>
      </c>
      <c r="N30" s="23">
        <v>80327.365847324996</v>
      </c>
      <c r="O30" s="23">
        <v>95438.629468235798</v>
      </c>
      <c r="P30" s="23">
        <v>110621.30339895053</v>
      </c>
      <c r="Q30" s="23">
        <v>127175.12690250005</v>
      </c>
      <c r="R30" s="23">
        <v>145498.48092358222</v>
      </c>
      <c r="S30" s="23">
        <f t="shared" ref="S30:Y30" si="4">+S11+S14+S15+S16+S21+S28+S29</f>
        <v>170461.16426542978</v>
      </c>
      <c r="T30" s="23">
        <f t="shared" si="4"/>
        <v>205873.42928214007</v>
      </c>
      <c r="U30" s="23">
        <f t="shared" si="4"/>
        <v>232622.43170890069</v>
      </c>
      <c r="V30" s="23">
        <f t="shared" si="4"/>
        <v>257850.86199204242</v>
      </c>
      <c r="W30" s="23">
        <f t="shared" si="4"/>
        <v>270645.67522378179</v>
      </c>
      <c r="X30" s="23">
        <f t="shared" si="4"/>
        <v>283581.18318319164</v>
      </c>
      <c r="Y30" s="23">
        <f t="shared" si="4"/>
        <v>308663.60049937299</v>
      </c>
      <c r="Z30" s="23">
        <f>+Z11+Z14+Z15+Z16+Z21+Z28+Z29</f>
        <v>319061.33288594824</v>
      </c>
      <c r="AA30" s="23">
        <f>+AA11+AA14+AA15+AA16+AA21+AA28+AA29</f>
        <v>322199.40706305031</v>
      </c>
      <c r="AB30" s="23">
        <f>+AB11+AB14+AB15+AB16+AB21+AB28+AB29</f>
        <v>356174.48789621086</v>
      </c>
      <c r="AC30" s="28">
        <f>+AC11+AC14+AC15+AC16+AC21+AC28+AC29</f>
        <v>379031.78827959253</v>
      </c>
      <c r="AD30" s="28">
        <f>+AD11+AD14+AD15+AD16+AD21+AD28+AD29</f>
        <v>341487.71276748873</v>
      </c>
    </row>
    <row r="31" spans="2:30" s="12" customFormat="1" x14ac:dyDescent="0.2">
      <c r="B31" s="20" t="s">
        <v>1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7"/>
      <c r="AD31" s="27"/>
    </row>
    <row r="32" spans="2:30" s="12" customFormat="1" x14ac:dyDescent="0.2">
      <c r="B32" s="22" t="s">
        <v>59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8"/>
      <c r="AD32" s="28"/>
    </row>
    <row r="33" spans="2:30" s="12" customFormat="1" x14ac:dyDescent="0.2">
      <c r="B33" s="22" t="s">
        <v>21</v>
      </c>
      <c r="C33" s="23">
        <v>3913.0120219999999</v>
      </c>
      <c r="D33" s="23">
        <v>4768.1910540099998</v>
      </c>
      <c r="E33" s="23">
        <v>5737.9119216500003</v>
      </c>
      <c r="F33" s="23">
        <v>6341.6580000000004</v>
      </c>
      <c r="G33" s="23">
        <v>5892.9768629999999</v>
      </c>
      <c r="H33" s="23">
        <v>6405.8640569999998</v>
      </c>
      <c r="I33" s="23">
        <v>7532.8190000000004</v>
      </c>
      <c r="J33" s="23">
        <v>8115.3089639999998</v>
      </c>
      <c r="K33" s="23">
        <v>9206.0971229999996</v>
      </c>
      <c r="L33" s="23">
        <v>9371.5026799999996</v>
      </c>
      <c r="M33" s="23">
        <v>11483.333188299999</v>
      </c>
      <c r="N33" s="23">
        <v>14891.043972089999</v>
      </c>
      <c r="O33" s="23">
        <v>21325.531063089998</v>
      </c>
      <c r="P33" s="23">
        <v>25645.572286460003</v>
      </c>
      <c r="Q33" s="23">
        <v>30295.482569960004</v>
      </c>
      <c r="R33" s="23">
        <v>37244.249848436993</v>
      </c>
      <c r="S33" s="23">
        <f t="shared" ref="S33:Y33" si="5">+S34+S35</f>
        <v>42821.419856407498</v>
      </c>
      <c r="T33" s="23">
        <f t="shared" si="5"/>
        <v>50998.195371094494</v>
      </c>
      <c r="U33" s="23">
        <f t="shared" si="5"/>
        <v>57981.18657392</v>
      </c>
      <c r="V33" s="23">
        <f t="shared" si="5"/>
        <v>65694.033748599992</v>
      </c>
      <c r="W33" s="23">
        <f t="shared" si="5"/>
        <v>70425.197992059984</v>
      </c>
      <c r="X33" s="23">
        <f t="shared" si="5"/>
        <v>70101.262107089991</v>
      </c>
      <c r="Y33" s="23">
        <f t="shared" si="5"/>
        <v>73572.340755420009</v>
      </c>
      <c r="Z33" s="23">
        <f>+Z34+Z35</f>
        <v>75381.564260550003</v>
      </c>
      <c r="AA33" s="23">
        <f>+AA34+AA35</f>
        <v>72957.693994159999</v>
      </c>
      <c r="AB33" s="23">
        <f>+AB34+AB35</f>
        <v>82087.819098509994</v>
      </c>
      <c r="AC33" s="28">
        <f>+AC34+AC35</f>
        <v>86812.761329009998</v>
      </c>
      <c r="AD33" s="28">
        <f>+AD34+AD35</f>
        <v>78410.848174860002</v>
      </c>
    </row>
    <row r="34" spans="2:30" x14ac:dyDescent="0.2">
      <c r="B34" s="24" t="s">
        <v>22</v>
      </c>
      <c r="C34" s="25">
        <v>1693.9860000000001</v>
      </c>
      <c r="D34" s="25">
        <v>1795.704</v>
      </c>
      <c r="E34" s="25">
        <v>2050.2443229999999</v>
      </c>
      <c r="F34" s="25">
        <v>2183.1619999999998</v>
      </c>
      <c r="G34" s="25">
        <v>2157.8138629999999</v>
      </c>
      <c r="H34" s="25">
        <v>2175.276057</v>
      </c>
      <c r="I34" s="25">
        <v>2396.3580000000002</v>
      </c>
      <c r="J34" s="25">
        <v>2677.867964</v>
      </c>
      <c r="K34" s="25">
        <v>3193.035124</v>
      </c>
      <c r="L34" s="25">
        <v>3865.3814360000001</v>
      </c>
      <c r="M34" s="25">
        <v>5594.2010735100002</v>
      </c>
      <c r="N34" s="25">
        <v>8012.0308340299998</v>
      </c>
      <c r="O34" s="25">
        <v>13117.459198669998</v>
      </c>
      <c r="P34" s="25">
        <v>15807.424188340001</v>
      </c>
      <c r="Q34" s="25">
        <v>17079.537462860004</v>
      </c>
      <c r="R34" s="25">
        <v>22484.783986719998</v>
      </c>
      <c r="S34" s="25">
        <v>25813.629415529998</v>
      </c>
      <c r="T34" s="25">
        <v>29304.721410130001</v>
      </c>
      <c r="U34" s="25">
        <v>32716.39874058</v>
      </c>
      <c r="V34" s="25">
        <v>36670.596130389997</v>
      </c>
      <c r="W34" s="25">
        <v>37180.572122819998</v>
      </c>
      <c r="X34" s="25">
        <v>37020.091508149999</v>
      </c>
      <c r="Y34" s="25">
        <v>40370.823739320003</v>
      </c>
      <c r="Z34" s="25">
        <v>42038.444139040002</v>
      </c>
      <c r="AA34" s="25">
        <v>41649.730162959997</v>
      </c>
      <c r="AB34" s="25">
        <v>46788.984802660001</v>
      </c>
      <c r="AC34" s="29">
        <v>49191.358919459999</v>
      </c>
      <c r="AD34" s="29">
        <v>43379.652135110002</v>
      </c>
    </row>
    <row r="35" spans="2:30" ht="14.25" x14ac:dyDescent="0.2">
      <c r="B35" s="24" t="s">
        <v>78</v>
      </c>
      <c r="C35" s="25">
        <v>2219.026022</v>
      </c>
      <c r="D35" s="25">
        <v>2972.4870540100001</v>
      </c>
      <c r="E35" s="25">
        <v>3687.6675986499999</v>
      </c>
      <c r="F35" s="25">
        <v>4158.4960000000001</v>
      </c>
      <c r="G35" s="25">
        <v>3735.163</v>
      </c>
      <c r="H35" s="25">
        <v>4230.5879999999997</v>
      </c>
      <c r="I35" s="25">
        <v>5136.4610000000002</v>
      </c>
      <c r="J35" s="25">
        <v>5437.4409999999998</v>
      </c>
      <c r="K35" s="25">
        <v>6013.0619990000005</v>
      </c>
      <c r="L35" s="25">
        <v>5506.1212439999999</v>
      </c>
      <c r="M35" s="25">
        <v>5889.1321147899998</v>
      </c>
      <c r="N35" s="25">
        <v>6879.0131380599996</v>
      </c>
      <c r="O35" s="25">
        <v>8208.0718644200006</v>
      </c>
      <c r="P35" s="25">
        <v>9838.1480981200002</v>
      </c>
      <c r="Q35" s="25">
        <v>13215.9451071</v>
      </c>
      <c r="R35" s="25">
        <v>14759.465861716995</v>
      </c>
      <c r="S35" s="25">
        <f t="shared" ref="S35:Y35" si="6">SUM(S36:S39)</f>
        <v>17007.790440877499</v>
      </c>
      <c r="T35" s="25">
        <f t="shared" si="6"/>
        <v>21693.473960964497</v>
      </c>
      <c r="U35" s="25">
        <f t="shared" si="6"/>
        <v>25264.787833340004</v>
      </c>
      <c r="V35" s="25">
        <f t="shared" si="6"/>
        <v>29023.437618209999</v>
      </c>
      <c r="W35" s="25">
        <f t="shared" si="6"/>
        <v>33244.625869239993</v>
      </c>
      <c r="X35" s="25">
        <f t="shared" si="6"/>
        <v>33081.170598939992</v>
      </c>
      <c r="Y35" s="25">
        <f t="shared" si="6"/>
        <v>33201.517016099999</v>
      </c>
      <c r="Z35" s="25">
        <f>SUM(Z36:Z39)</f>
        <v>33343.120121510001</v>
      </c>
      <c r="AA35" s="25">
        <f>SUM(AA36:AA39)</f>
        <v>31307.963831199999</v>
      </c>
      <c r="AB35" s="25">
        <f>SUM(AB36:AB39)</f>
        <v>35298.834295849992</v>
      </c>
      <c r="AC35" s="29">
        <f>SUM(AC36:AC39)</f>
        <v>37621.402409549999</v>
      </c>
      <c r="AD35" s="29">
        <f>SUM(AD36:AD39)</f>
        <v>35031.196039750001</v>
      </c>
    </row>
    <row r="36" spans="2:30" x14ac:dyDescent="0.2">
      <c r="B36" s="24" t="s">
        <v>28</v>
      </c>
      <c r="C36" s="25">
        <v>639.34302200000002</v>
      </c>
      <c r="D36" s="25">
        <v>784.56005400999993</v>
      </c>
      <c r="E36" s="25">
        <v>1011.1385986500001</v>
      </c>
      <c r="F36" s="25">
        <v>1092.4780000000001</v>
      </c>
      <c r="G36" s="25">
        <v>995.03599999999994</v>
      </c>
      <c r="H36" s="25">
        <v>1111.8150000000001</v>
      </c>
      <c r="I36" s="25">
        <v>1312.2729999999999</v>
      </c>
      <c r="J36" s="25">
        <v>1230.2829999999999</v>
      </c>
      <c r="K36" s="25">
        <v>1338.696678</v>
      </c>
      <c r="L36" s="25">
        <v>1392.4560839999999</v>
      </c>
      <c r="M36" s="25">
        <v>1795.8349468900001</v>
      </c>
      <c r="N36" s="25">
        <v>2550.7387080499998</v>
      </c>
      <c r="O36" s="25">
        <v>3587.2461717600004</v>
      </c>
      <c r="P36" s="25">
        <v>4780.4929172000002</v>
      </c>
      <c r="Q36" s="25">
        <v>7475.1443304800014</v>
      </c>
      <c r="R36" s="25">
        <v>9336.8946708769981</v>
      </c>
      <c r="S36" s="25">
        <v>11275.803339162499</v>
      </c>
      <c r="T36" s="25">
        <v>14992.0598030403</v>
      </c>
      <c r="U36" s="25">
        <v>17809.671849670001</v>
      </c>
      <c r="V36" s="25">
        <v>21275.663936239998</v>
      </c>
      <c r="W36" s="25">
        <v>24634.21796659</v>
      </c>
      <c r="X36" s="25">
        <v>25791.466998299999</v>
      </c>
      <c r="Y36" s="25">
        <v>26073.631039020001</v>
      </c>
      <c r="Z36" s="25">
        <v>26387.082370079999</v>
      </c>
      <c r="AA36" s="25">
        <v>24123.541051659999</v>
      </c>
      <c r="AB36" s="25">
        <v>27320.85109738</v>
      </c>
      <c r="AC36" s="29">
        <v>28656.880511560001</v>
      </c>
      <c r="AD36" s="29">
        <v>27156.821443239998</v>
      </c>
    </row>
    <row r="37" spans="2:30" x14ac:dyDescent="0.2">
      <c r="B37" s="24" t="s">
        <v>29</v>
      </c>
      <c r="C37" s="25">
        <v>1572.46</v>
      </c>
      <c r="D37" s="25">
        <v>2185.0749999999998</v>
      </c>
      <c r="E37" s="25">
        <v>2672.1309999999999</v>
      </c>
      <c r="F37" s="25">
        <v>3066.0070000000001</v>
      </c>
      <c r="G37" s="25">
        <v>2740.1149999999998</v>
      </c>
      <c r="H37" s="25">
        <v>3118.7730000000001</v>
      </c>
      <c r="I37" s="25">
        <v>3824.1880000000001</v>
      </c>
      <c r="J37" s="25">
        <v>4207.1580000000004</v>
      </c>
      <c r="K37" s="25">
        <v>4674.3653210000002</v>
      </c>
      <c r="L37" s="25">
        <v>3994.672345</v>
      </c>
      <c r="M37" s="25">
        <v>3961.0993765899998</v>
      </c>
      <c r="N37" s="25">
        <v>4114.2648713600001</v>
      </c>
      <c r="O37" s="25">
        <v>4227.2145707199998</v>
      </c>
      <c r="P37" s="25">
        <v>3926.7780218499997</v>
      </c>
      <c r="Q37" s="25">
        <v>5376.7582711899995</v>
      </c>
      <c r="R37" s="25">
        <v>5353.9284531899984</v>
      </c>
      <c r="S37" s="25">
        <v>5728.7780252149996</v>
      </c>
      <c r="T37" s="25">
        <v>6700.9571631341996</v>
      </c>
      <c r="U37" s="25">
        <v>7454.0329221800002</v>
      </c>
      <c r="V37" s="25">
        <v>7747.4794844600001</v>
      </c>
      <c r="W37" s="25">
        <v>8610.0982820999998</v>
      </c>
      <c r="X37" s="25">
        <v>7289.0454450999996</v>
      </c>
      <c r="Y37" s="25">
        <v>7127.6846220099997</v>
      </c>
      <c r="Z37" s="25">
        <v>6955.8338651000004</v>
      </c>
      <c r="AA37" s="25">
        <v>7184.2038120400002</v>
      </c>
      <c r="AB37" s="25">
        <v>7977.9439275799996</v>
      </c>
      <c r="AC37" s="29">
        <v>8964.5086002000007</v>
      </c>
      <c r="AD37" s="29">
        <v>7874.3353364499999</v>
      </c>
    </row>
    <row r="38" spans="2:30" x14ac:dyDescent="0.2">
      <c r="B38" s="24" t="s">
        <v>30</v>
      </c>
      <c r="C38" s="25">
        <v>7.2229999999999999</v>
      </c>
      <c r="D38" s="25">
        <v>2.8519999999999999</v>
      </c>
      <c r="E38" s="25">
        <v>4.3979999999999997</v>
      </c>
      <c r="F38" s="25">
        <v>1.0999999999999999E-2</v>
      </c>
      <c r="G38" s="25">
        <v>1.2E-2</v>
      </c>
      <c r="H38" s="25"/>
      <c r="I38" s="25"/>
      <c r="J38" s="25"/>
      <c r="K38" s="25"/>
      <c r="L38" s="25">
        <v>118.99281499999999</v>
      </c>
      <c r="M38" s="25">
        <v>91.457964000000004</v>
      </c>
      <c r="N38" s="25">
        <v>24.841368689999999</v>
      </c>
      <c r="O38" s="25">
        <v>0.70750311999999993</v>
      </c>
      <c r="P38" s="25">
        <v>0.18262724999999996</v>
      </c>
      <c r="Q38" s="25">
        <v>0.44770472</v>
      </c>
      <c r="R38" s="25">
        <v>0.37364108999999995</v>
      </c>
      <c r="S38" s="25">
        <v>0.30621055000000003</v>
      </c>
      <c r="T38" s="25">
        <v>0.14069822000000001</v>
      </c>
      <c r="U38" s="25">
        <v>0.18660693</v>
      </c>
      <c r="V38" s="25">
        <v>0.12698999999999999</v>
      </c>
      <c r="W38" s="25">
        <v>6.9153279999999998E-2</v>
      </c>
      <c r="X38" s="25">
        <v>6.5739590000000001E-2</v>
      </c>
      <c r="Y38" s="25">
        <v>3.9149049999999998E-2</v>
      </c>
      <c r="Z38" s="25">
        <v>3.9149059999999999E-2</v>
      </c>
      <c r="AA38" s="25">
        <v>3.6693110000000001E-2</v>
      </c>
      <c r="AB38" s="25">
        <v>3.6693110000000001E-2</v>
      </c>
      <c r="AC38" s="29">
        <v>7.4053699999999997E-3</v>
      </c>
      <c r="AD38" s="29">
        <v>3.6693110000000001E-2</v>
      </c>
    </row>
    <row r="39" spans="2:30" x14ac:dyDescent="0.2">
      <c r="B39" s="24" t="s">
        <v>33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>
        <v>40.739827310000003</v>
      </c>
      <c r="N39" s="25">
        <v>189.16818996000001</v>
      </c>
      <c r="O39" s="25">
        <v>392.90361881999996</v>
      </c>
      <c r="P39" s="25">
        <v>1130.6945318200001</v>
      </c>
      <c r="Q39" s="25">
        <v>363.59480070999996</v>
      </c>
      <c r="R39" s="25">
        <v>68.269096559999994</v>
      </c>
      <c r="S39" s="25">
        <v>2.9028659499999998</v>
      </c>
      <c r="T39" s="25">
        <v>0.31629657</v>
      </c>
      <c r="U39" s="25">
        <v>0.89645456000000001</v>
      </c>
      <c r="V39" s="25">
        <v>0.16720751</v>
      </c>
      <c r="W39" s="25">
        <v>0.24046727000000001</v>
      </c>
      <c r="X39" s="25">
        <v>0.59241595000000002</v>
      </c>
      <c r="Y39" s="25">
        <v>0.16220602000000001</v>
      </c>
      <c r="Z39" s="25">
        <v>0.16473726999999999</v>
      </c>
      <c r="AA39" s="25">
        <v>0.18227439000000001</v>
      </c>
      <c r="AB39" s="25">
        <v>2.57778E-3</v>
      </c>
      <c r="AC39" s="29">
        <v>5.8924199999999998E-3</v>
      </c>
      <c r="AD39" s="29">
        <v>2.5669500000000001E-3</v>
      </c>
    </row>
    <row r="40" spans="2:30" s="12" customFormat="1" x14ac:dyDescent="0.2">
      <c r="B40" s="22" t="s">
        <v>23</v>
      </c>
      <c r="C40" s="23">
        <v>10222.045146460701</v>
      </c>
      <c r="D40" s="23">
        <v>13661.408184325601</v>
      </c>
      <c r="E40" s="23">
        <v>16301.075999999999</v>
      </c>
      <c r="F40" s="23">
        <v>18776.5927495832</v>
      </c>
      <c r="G40" s="23">
        <v>19883.9967547778</v>
      </c>
      <c r="H40" s="23">
        <v>20857.793845755601</v>
      </c>
      <c r="I40" s="23">
        <v>21626.815999999999</v>
      </c>
      <c r="J40" s="23">
        <v>20357.428499752397</v>
      </c>
      <c r="K40" s="23">
        <v>20705.450298575801</v>
      </c>
      <c r="L40" s="23">
        <v>20822.349007863999</v>
      </c>
      <c r="M40" s="23">
        <v>22829.621475309999</v>
      </c>
      <c r="N40" s="23">
        <v>25627.502867470201</v>
      </c>
      <c r="O40" s="23">
        <v>30914.7501016198</v>
      </c>
      <c r="P40" s="23">
        <v>36987.228115315796</v>
      </c>
      <c r="Q40" s="23">
        <v>44689.065306898803</v>
      </c>
      <c r="R40" s="23">
        <v>47138.069602888405</v>
      </c>
      <c r="S40" s="23">
        <f t="shared" ref="S40:Y40" si="7">+S41+S46+S51</f>
        <v>56493.707375014106</v>
      </c>
      <c r="T40" s="23">
        <f t="shared" si="7"/>
        <v>68368.461697302744</v>
      </c>
      <c r="U40" s="23">
        <f t="shared" si="7"/>
        <v>80680.084850130006</v>
      </c>
      <c r="V40" s="23">
        <f t="shared" si="7"/>
        <v>94584.826900780012</v>
      </c>
      <c r="W40" s="23">
        <f t="shared" si="7"/>
        <v>115879.99261831002</v>
      </c>
      <c r="X40" s="23">
        <f t="shared" si="7"/>
        <v>121007.82066514999</v>
      </c>
      <c r="Y40" s="23">
        <f t="shared" si="7"/>
        <v>136948.46943794002</v>
      </c>
      <c r="Z40" s="23">
        <f>+Z41+Z46+Z51</f>
        <v>146869.81452364</v>
      </c>
      <c r="AA40" s="23">
        <f>+AA41+AA46+AA51</f>
        <v>148571.77753740002</v>
      </c>
      <c r="AB40" s="23">
        <f>+AB41+AB46+AB51</f>
        <v>164218.82772552999</v>
      </c>
      <c r="AC40" s="28">
        <f>+AC41+AC46+AC51</f>
        <v>174465.98010675001</v>
      </c>
      <c r="AD40" s="28">
        <f>+AD41+AD46+AD51</f>
        <v>155071.43379983999</v>
      </c>
    </row>
    <row r="41" spans="2:30" x14ac:dyDescent="0.2">
      <c r="B41" s="24" t="s">
        <v>24</v>
      </c>
      <c r="C41" s="25">
        <v>2346.4299999999998</v>
      </c>
      <c r="D41" s="25">
        <v>3259.91</v>
      </c>
      <c r="E41" s="25">
        <v>4481.2359999999999</v>
      </c>
      <c r="F41" s="25">
        <v>5190.8540000000003</v>
      </c>
      <c r="G41" s="25">
        <v>5318.8980000000001</v>
      </c>
      <c r="H41" s="25">
        <v>6272.0330000000004</v>
      </c>
      <c r="I41" s="25">
        <v>7833.6909999999998</v>
      </c>
      <c r="J41" s="25">
        <v>7323.3379999999997</v>
      </c>
      <c r="K41" s="25">
        <v>9012.8531480000001</v>
      </c>
      <c r="L41" s="25">
        <v>6907.7710189999998</v>
      </c>
      <c r="M41" s="25">
        <v>8097.4547849600003</v>
      </c>
      <c r="N41" s="25">
        <v>10346.38022458</v>
      </c>
      <c r="O41" s="25">
        <v>14279.372819749999</v>
      </c>
      <c r="P41" s="25">
        <v>18704.409852600002</v>
      </c>
      <c r="Q41" s="25">
        <v>22039.061762892998</v>
      </c>
      <c r="R41" s="25">
        <v>22551.261610146001</v>
      </c>
      <c r="S41" s="25">
        <f t="shared" ref="S41:Y41" si="8">SUM(S42:S45)</f>
        <v>27648.191645880004</v>
      </c>
      <c r="T41" s="25">
        <f t="shared" si="8"/>
        <v>31647.864333160756</v>
      </c>
      <c r="U41" s="25">
        <f t="shared" si="8"/>
        <v>37854.742017830002</v>
      </c>
      <c r="V41" s="25">
        <f t="shared" si="8"/>
        <v>44294.058207060007</v>
      </c>
      <c r="W41" s="25">
        <f t="shared" si="8"/>
        <v>56148.266635510001</v>
      </c>
      <c r="X41" s="25">
        <f t="shared" si="8"/>
        <v>51544.992126249999</v>
      </c>
      <c r="Y41" s="25">
        <f t="shared" si="8"/>
        <v>56016.633258510003</v>
      </c>
      <c r="Z41" s="25">
        <f>SUM(Z42:Z45)</f>
        <v>59661.950793449992</v>
      </c>
      <c r="AA41" s="25">
        <f>SUM(AA42:AA45)</f>
        <v>54260.098007380002</v>
      </c>
      <c r="AB41" s="25">
        <f>SUM(AB42:AB45)</f>
        <v>62201.698765830006</v>
      </c>
      <c r="AC41" s="29">
        <f>SUM(AC42:AC45)</f>
        <v>66218.395318379989</v>
      </c>
      <c r="AD41" s="29">
        <f>SUM(AD42:AD45)</f>
        <v>57013.897174739999</v>
      </c>
    </row>
    <row r="42" spans="2:30" x14ac:dyDescent="0.2">
      <c r="B42" s="24" t="s">
        <v>28</v>
      </c>
      <c r="C42" s="25">
        <v>122.164</v>
      </c>
      <c r="D42" s="25">
        <v>210.80699999999999</v>
      </c>
      <c r="E42" s="25">
        <v>293.95699999999999</v>
      </c>
      <c r="F42" s="25">
        <v>313.21300000000002</v>
      </c>
      <c r="G42" s="25">
        <v>326.94299999999998</v>
      </c>
      <c r="H42" s="25">
        <v>330.21699999999998</v>
      </c>
      <c r="I42" s="25">
        <v>442.46199999999999</v>
      </c>
      <c r="J42" s="25">
        <v>383.202</v>
      </c>
      <c r="K42" s="25">
        <v>518.90762599999994</v>
      </c>
      <c r="L42" s="25">
        <v>997.46939099999997</v>
      </c>
      <c r="M42" s="25">
        <v>1681.12167634</v>
      </c>
      <c r="N42" s="25">
        <v>3106.9044399999998</v>
      </c>
      <c r="O42" s="25">
        <v>6056.1974649899994</v>
      </c>
      <c r="P42" s="25">
        <v>8023.5595594300003</v>
      </c>
      <c r="Q42" s="25">
        <v>10317.43769311</v>
      </c>
      <c r="R42" s="25">
        <v>13394.686474486998</v>
      </c>
      <c r="S42" s="25">
        <v>18227.863627312501</v>
      </c>
      <c r="T42" s="25">
        <v>22247.917801435498</v>
      </c>
      <c r="U42" s="25">
        <v>27831.642049450002</v>
      </c>
      <c r="V42" s="25">
        <v>33822.684853370003</v>
      </c>
      <c r="W42" s="25">
        <v>44945.222249170001</v>
      </c>
      <c r="X42" s="25">
        <v>39807.726252970002</v>
      </c>
      <c r="Y42" s="25">
        <v>44567.796235599999</v>
      </c>
      <c r="Z42" s="25">
        <v>48615.11926765</v>
      </c>
      <c r="AA42" s="25">
        <v>42464.28139027</v>
      </c>
      <c r="AB42" s="25">
        <v>49396.945621320003</v>
      </c>
      <c r="AC42" s="29">
        <v>53795.889372769998</v>
      </c>
      <c r="AD42" s="29">
        <v>44462.345149909997</v>
      </c>
    </row>
    <row r="43" spans="2:30" x14ac:dyDescent="0.2">
      <c r="B43" s="24" t="s">
        <v>29</v>
      </c>
      <c r="C43" s="25">
        <v>2214.556</v>
      </c>
      <c r="D43" s="25">
        <v>3040.1060000000002</v>
      </c>
      <c r="E43" s="25">
        <v>4181.9359999999997</v>
      </c>
      <c r="F43" s="25">
        <v>4872.29</v>
      </c>
      <c r="G43" s="25">
        <v>4988.9660000000003</v>
      </c>
      <c r="H43" s="25">
        <v>5941.527</v>
      </c>
      <c r="I43" s="25">
        <v>7390.9189999999999</v>
      </c>
      <c r="J43" s="25">
        <v>6939.9219999999996</v>
      </c>
      <c r="K43" s="25">
        <v>8493.8815219999997</v>
      </c>
      <c r="L43" s="25">
        <v>5762.1413430000002</v>
      </c>
      <c r="M43" s="25">
        <v>6169.1498288100001</v>
      </c>
      <c r="N43" s="25">
        <v>6936.5617648300004</v>
      </c>
      <c r="O43" s="25">
        <v>7315.09123869</v>
      </c>
      <c r="P43" s="25">
        <v>7750.4062163600011</v>
      </c>
      <c r="Q43" s="25">
        <v>10308.672128199998</v>
      </c>
      <c r="R43" s="25">
        <v>8585.127738829</v>
      </c>
      <c r="S43" s="25">
        <v>9386.8451318275002</v>
      </c>
      <c r="T43" s="25">
        <v>9390.5582317152603</v>
      </c>
      <c r="U43" s="25">
        <v>10014.74958378</v>
      </c>
      <c r="V43" s="25">
        <v>10460.88188033</v>
      </c>
      <c r="W43" s="25">
        <v>11191.00377535</v>
      </c>
      <c r="X43" s="25">
        <v>11731.35693844</v>
      </c>
      <c r="Y43" s="25">
        <v>11438.794554550001</v>
      </c>
      <c r="Z43" s="25">
        <v>11041.515326889999</v>
      </c>
      <c r="AA43" s="25">
        <v>11792.36002437</v>
      </c>
      <c r="AB43" s="25">
        <v>12801.92493162</v>
      </c>
      <c r="AC43" s="29">
        <v>12419.37952821</v>
      </c>
      <c r="AD43" s="29">
        <v>12547.212294970001</v>
      </c>
    </row>
    <row r="44" spans="2:30" x14ac:dyDescent="0.2">
      <c r="B44" s="24" t="s">
        <v>30</v>
      </c>
      <c r="C44" s="25">
        <v>9.7100000000000009</v>
      </c>
      <c r="D44" s="25">
        <v>8.9969999999999999</v>
      </c>
      <c r="E44" s="25">
        <v>5.343</v>
      </c>
      <c r="F44" s="25">
        <v>5.351</v>
      </c>
      <c r="G44" s="25">
        <v>2.9889999999999999</v>
      </c>
      <c r="H44" s="25">
        <v>0.28899999999999998</v>
      </c>
      <c r="I44" s="25">
        <v>0.251</v>
      </c>
      <c r="J44" s="25">
        <v>0.214</v>
      </c>
      <c r="K44" s="25">
        <v>6.4000000000000001E-2</v>
      </c>
      <c r="L44" s="25">
        <v>11.280505</v>
      </c>
      <c r="M44" s="25">
        <v>2.5215440199999999</v>
      </c>
      <c r="N44" s="25">
        <v>0.63894136999999995</v>
      </c>
      <c r="O44" s="25">
        <v>4.0607219999999999E-2</v>
      </c>
      <c r="P44" s="25">
        <v>1.5068449999999999E-2</v>
      </c>
      <c r="Q44" s="25">
        <v>2.1098300000000001E-4</v>
      </c>
      <c r="R44" s="25">
        <v>2.1007500000000002E-3</v>
      </c>
      <c r="S44" s="25">
        <v>2.0765499999999999E-3</v>
      </c>
      <c r="T44" s="25">
        <v>2.0765499999999999E-3</v>
      </c>
      <c r="U44" s="25">
        <v>0</v>
      </c>
      <c r="V44" s="25">
        <v>0</v>
      </c>
      <c r="W44" s="25"/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9">
        <v>0</v>
      </c>
      <c r="AD44" s="29">
        <v>0</v>
      </c>
    </row>
    <row r="45" spans="2:30" x14ac:dyDescent="0.2">
      <c r="B45" s="24" t="s">
        <v>33</v>
      </c>
      <c r="C45" s="25"/>
      <c r="D45" s="25"/>
      <c r="E45" s="25"/>
      <c r="F45" s="25"/>
      <c r="G45" s="25"/>
      <c r="H45" s="25"/>
      <c r="I45" s="25"/>
      <c r="J45" s="25"/>
      <c r="K45" s="25"/>
      <c r="L45" s="25">
        <v>136.87978000000001</v>
      </c>
      <c r="M45" s="25">
        <v>244.66173578999999</v>
      </c>
      <c r="N45" s="25">
        <v>302.27507838000002</v>
      </c>
      <c r="O45" s="25">
        <v>908.04350885000008</v>
      </c>
      <c r="P45" s="25">
        <v>2930.4290083600004</v>
      </c>
      <c r="Q45" s="25">
        <v>1412.9517306</v>
      </c>
      <c r="R45" s="25">
        <v>571.44529608000005</v>
      </c>
      <c r="S45" s="25">
        <v>33.48081019</v>
      </c>
      <c r="T45" s="25">
        <v>9.3862234600000001</v>
      </c>
      <c r="U45" s="25">
        <v>8.3503845999999999</v>
      </c>
      <c r="V45" s="25">
        <v>10.491473360000001</v>
      </c>
      <c r="W45" s="25">
        <v>12.040610989999999</v>
      </c>
      <c r="X45" s="25">
        <v>5.9089348399999997</v>
      </c>
      <c r="Y45" s="25">
        <v>10.042468360000001</v>
      </c>
      <c r="Z45" s="25">
        <v>5.3161989099999998</v>
      </c>
      <c r="AA45" s="25">
        <v>3.4565927400000001</v>
      </c>
      <c r="AB45" s="25">
        <v>2.8282128900000001</v>
      </c>
      <c r="AC45" s="29">
        <v>3.1264173999999998</v>
      </c>
      <c r="AD45" s="29">
        <v>4.3397298600000003</v>
      </c>
    </row>
    <row r="46" spans="2:30" x14ac:dyDescent="0.2">
      <c r="B46" s="24" t="s">
        <v>25</v>
      </c>
      <c r="C46" s="25">
        <v>7602.2240000000002</v>
      </c>
      <c r="D46" s="25">
        <v>10179.084000000001</v>
      </c>
      <c r="E46" s="25">
        <v>11618.831</v>
      </c>
      <c r="F46" s="25">
        <v>13164.380999999999</v>
      </c>
      <c r="G46" s="25">
        <v>14071.8</v>
      </c>
      <c r="H46" s="25">
        <v>14204.262000000001</v>
      </c>
      <c r="I46" s="25">
        <v>13475.775</v>
      </c>
      <c r="J46" s="25">
        <v>12788.433000000001</v>
      </c>
      <c r="K46" s="25">
        <v>11486.400573999999</v>
      </c>
      <c r="L46" s="25">
        <v>13694.223931999999</v>
      </c>
      <c r="M46" s="25">
        <v>14467.937418740001</v>
      </c>
      <c r="N46" s="25">
        <v>14996.75866161</v>
      </c>
      <c r="O46" s="25">
        <v>16301.0123332</v>
      </c>
      <c r="P46" s="25">
        <v>17786.866377339997</v>
      </c>
      <c r="Q46" s="25">
        <v>22027.492763279999</v>
      </c>
      <c r="R46" s="25">
        <v>23561.747797536002</v>
      </c>
      <c r="S46" s="25">
        <f t="shared" ref="S46:Y46" si="9">SUM(S47:S50)</f>
        <v>27449.787239617497</v>
      </c>
      <c r="T46" s="25">
        <f t="shared" si="9"/>
        <v>34814.288975388539</v>
      </c>
      <c r="U46" s="25">
        <f t="shared" si="9"/>
        <v>39961.365050979999</v>
      </c>
      <c r="V46" s="25">
        <f t="shared" si="9"/>
        <v>46952.498006160007</v>
      </c>
      <c r="W46" s="25">
        <f t="shared" si="9"/>
        <v>55191.297327730004</v>
      </c>
      <c r="X46" s="25">
        <f t="shared" si="9"/>
        <v>63829.054119439999</v>
      </c>
      <c r="Y46" s="25">
        <f t="shared" si="9"/>
        <v>75164.942330710008</v>
      </c>
      <c r="Z46" s="25">
        <f>SUM(Z47:Z50)</f>
        <v>81744.59526134</v>
      </c>
      <c r="AA46" s="25">
        <f>SUM(AA47:AA50)</f>
        <v>88860.223839850005</v>
      </c>
      <c r="AB46" s="25">
        <f>SUM(AB47:AB50)</f>
        <v>95299.851190509988</v>
      </c>
      <c r="AC46" s="29">
        <f>SUM(AC47:AC50)</f>
        <v>101782.65964691</v>
      </c>
      <c r="AD46" s="29">
        <f>SUM(AD47:AD50)</f>
        <v>92519.302965029987</v>
      </c>
    </row>
    <row r="47" spans="2:30" x14ac:dyDescent="0.2">
      <c r="B47" s="24" t="s">
        <v>28</v>
      </c>
      <c r="C47" s="25">
        <v>62.597000000000001</v>
      </c>
      <c r="D47" s="25">
        <v>116.58</v>
      </c>
      <c r="E47" s="25">
        <v>128.52799999999999</v>
      </c>
      <c r="F47" s="25">
        <v>138.935</v>
      </c>
      <c r="G47" s="25">
        <v>128.80099999999999</v>
      </c>
      <c r="H47" s="25">
        <v>131.60300000000001</v>
      </c>
      <c r="I47" s="25">
        <v>98.343000000000004</v>
      </c>
      <c r="J47" s="25">
        <v>55.076000000000001</v>
      </c>
      <c r="K47" s="25">
        <v>69.424192000000005</v>
      </c>
      <c r="L47" s="25">
        <v>210.11927700000001</v>
      </c>
      <c r="M47" s="25">
        <v>320.27243177000003</v>
      </c>
      <c r="N47" s="25">
        <v>680.17305955999996</v>
      </c>
      <c r="O47" s="25">
        <v>1856.5364554800001</v>
      </c>
      <c r="P47" s="25">
        <v>2944.9580823199999</v>
      </c>
      <c r="Q47" s="25">
        <v>6860.9385460000003</v>
      </c>
      <c r="R47" s="25">
        <v>10558.352092959998</v>
      </c>
      <c r="S47" s="25">
        <v>16707.491460649999</v>
      </c>
      <c r="T47" s="25">
        <v>26997.357585469999</v>
      </c>
      <c r="U47" s="25">
        <v>34403.244399659998</v>
      </c>
      <c r="V47" s="25">
        <v>42442.072695770003</v>
      </c>
      <c r="W47" s="25">
        <v>50975.027508580002</v>
      </c>
      <c r="X47" s="25">
        <v>60092.16788339</v>
      </c>
      <c r="Y47" s="25">
        <v>71512.133799999996</v>
      </c>
      <c r="Z47" s="25">
        <v>78366.341946650005</v>
      </c>
      <c r="AA47" s="25">
        <v>84215.660098470005</v>
      </c>
      <c r="AB47" s="25">
        <v>89742.048948369993</v>
      </c>
      <c r="AC47" s="29">
        <v>94321.272331510001</v>
      </c>
      <c r="AD47" s="29">
        <v>87598.319723609995</v>
      </c>
    </row>
    <row r="48" spans="2:30" x14ac:dyDescent="0.2">
      <c r="B48" s="24" t="s">
        <v>29</v>
      </c>
      <c r="C48" s="25">
        <v>7188.098</v>
      </c>
      <c r="D48" s="25">
        <v>9781.9619999999995</v>
      </c>
      <c r="E48" s="25">
        <v>11226.315000000001</v>
      </c>
      <c r="F48" s="25">
        <v>12865.011</v>
      </c>
      <c r="G48" s="25">
        <v>13803.911</v>
      </c>
      <c r="H48" s="25">
        <v>13955.823</v>
      </c>
      <c r="I48" s="25">
        <v>12979.554</v>
      </c>
      <c r="J48" s="25">
        <v>12482.223</v>
      </c>
      <c r="K48" s="25">
        <v>11252.520031</v>
      </c>
      <c r="L48" s="25">
        <v>13258.108233999999</v>
      </c>
      <c r="M48" s="25">
        <v>13634.826906550001</v>
      </c>
      <c r="N48" s="25">
        <v>13456.510512749999</v>
      </c>
      <c r="O48" s="25">
        <v>13100.45983768</v>
      </c>
      <c r="P48" s="25">
        <v>12836.847630459999</v>
      </c>
      <c r="Q48" s="25">
        <v>14054.29677459</v>
      </c>
      <c r="R48" s="25">
        <v>12347.481637356001</v>
      </c>
      <c r="S48" s="25">
        <v>10335.6513339375</v>
      </c>
      <c r="T48" s="25">
        <v>7809.9638185285403</v>
      </c>
      <c r="U48" s="25">
        <v>5551.8708279700004</v>
      </c>
      <c r="V48" s="25">
        <v>4505.33668175</v>
      </c>
      <c r="W48" s="25">
        <v>4213.2559151400001</v>
      </c>
      <c r="X48" s="25">
        <v>3734.3380623500002</v>
      </c>
      <c r="Y48" s="25">
        <v>3649.73383706</v>
      </c>
      <c r="Z48" s="25">
        <v>3375.8949627500001</v>
      </c>
      <c r="AA48" s="25">
        <v>4643.9023240200004</v>
      </c>
      <c r="AB48" s="25">
        <v>5531.68046366</v>
      </c>
      <c r="AC48" s="29">
        <v>7432.9021954</v>
      </c>
      <c r="AD48" s="29">
        <v>4920.3638602700003</v>
      </c>
    </row>
    <row r="49" spans="2:30" x14ac:dyDescent="0.2">
      <c r="B49" s="24" t="s">
        <v>30</v>
      </c>
      <c r="C49" s="25">
        <v>351.529</v>
      </c>
      <c r="D49" s="25">
        <v>280.54199999999997</v>
      </c>
      <c r="E49" s="25">
        <v>263.988</v>
      </c>
      <c r="F49" s="25">
        <v>160.435</v>
      </c>
      <c r="G49" s="25">
        <v>139.08799999999999</v>
      </c>
      <c r="H49" s="25">
        <v>116.836</v>
      </c>
      <c r="I49" s="25">
        <v>397.87799999999999</v>
      </c>
      <c r="J49" s="25">
        <v>234.98599999999999</v>
      </c>
      <c r="K49" s="25">
        <v>117.15094000000001</v>
      </c>
      <c r="L49" s="25">
        <v>105.789146</v>
      </c>
      <c r="M49" s="25">
        <v>47.558581689999997</v>
      </c>
      <c r="N49" s="25">
        <v>17.920736349999999</v>
      </c>
      <c r="O49" s="25">
        <v>20.407327110000001</v>
      </c>
      <c r="P49" s="25">
        <v>18.3912874</v>
      </c>
      <c r="Q49" s="25">
        <v>18.342426379999999</v>
      </c>
      <c r="R49" s="25">
        <v>1.432962E-2</v>
      </c>
      <c r="S49" s="25">
        <v>1.072939E-2</v>
      </c>
      <c r="T49" s="25">
        <v>1.0740889999999999E-2</v>
      </c>
      <c r="U49" s="25">
        <v>9.4364099999999992E-3</v>
      </c>
      <c r="V49" s="25">
        <v>9.4455400000000005E-3</v>
      </c>
      <c r="W49" s="25">
        <v>3.7823800000000001E-3</v>
      </c>
      <c r="X49" s="25">
        <v>9.5163699999999997E-3</v>
      </c>
      <c r="Y49" s="25">
        <v>0</v>
      </c>
      <c r="Z49" s="25">
        <v>0</v>
      </c>
      <c r="AA49" s="25">
        <v>0</v>
      </c>
      <c r="AB49" s="25">
        <v>0</v>
      </c>
      <c r="AC49" s="29">
        <v>0</v>
      </c>
      <c r="AD49" s="29">
        <v>0</v>
      </c>
    </row>
    <row r="50" spans="2:30" x14ac:dyDescent="0.2">
      <c r="B50" s="24" t="s">
        <v>33</v>
      </c>
      <c r="C50" s="25"/>
      <c r="D50" s="25"/>
      <c r="E50" s="25"/>
      <c r="F50" s="25"/>
      <c r="G50" s="25"/>
      <c r="H50" s="25"/>
      <c r="I50" s="25"/>
      <c r="J50" s="25">
        <v>16.148</v>
      </c>
      <c r="K50" s="25">
        <v>47.305410999999999</v>
      </c>
      <c r="L50" s="25">
        <v>120.207275</v>
      </c>
      <c r="M50" s="25">
        <v>465.27949873</v>
      </c>
      <c r="N50" s="25">
        <v>842.15435294999997</v>
      </c>
      <c r="O50" s="25">
        <v>1323.6087129300001</v>
      </c>
      <c r="P50" s="25">
        <v>1986.6693771600001</v>
      </c>
      <c r="Q50" s="25">
        <v>1093.9150163100001</v>
      </c>
      <c r="R50" s="25">
        <v>655.89973759999998</v>
      </c>
      <c r="S50" s="25">
        <v>406.63371563999999</v>
      </c>
      <c r="T50" s="25">
        <v>6.9568304999999997</v>
      </c>
      <c r="U50" s="25">
        <v>6.2403869399999996</v>
      </c>
      <c r="V50" s="25">
        <v>5.0791830999999998</v>
      </c>
      <c r="W50" s="25">
        <v>3.01012163</v>
      </c>
      <c r="X50" s="25">
        <v>2.5386573299999999</v>
      </c>
      <c r="Y50" s="25">
        <v>3.0746936499999999</v>
      </c>
      <c r="Z50" s="25">
        <v>2.3583519399999999</v>
      </c>
      <c r="AA50" s="25">
        <v>0.66141735999999995</v>
      </c>
      <c r="AB50" s="25">
        <v>26.12177848</v>
      </c>
      <c r="AC50" s="29">
        <v>28.485119999999998</v>
      </c>
      <c r="AD50" s="29">
        <v>0.61938115000000005</v>
      </c>
    </row>
    <row r="51" spans="2:30" ht="14.25" x14ac:dyDescent="0.2">
      <c r="B51" s="24" t="s">
        <v>79</v>
      </c>
      <c r="C51" s="25">
        <v>273.39114646070004</v>
      </c>
      <c r="D51" s="25">
        <v>222.41418432560002</v>
      </c>
      <c r="E51" s="25">
        <v>201.00899999999999</v>
      </c>
      <c r="F51" s="25">
        <v>421.35774958319996</v>
      </c>
      <c r="G51" s="25">
        <v>493.29875477780007</v>
      </c>
      <c r="H51" s="25">
        <v>381.49884575559997</v>
      </c>
      <c r="I51" s="25">
        <v>317.35000000000002</v>
      </c>
      <c r="J51" s="25">
        <v>245.65749975239999</v>
      </c>
      <c r="K51" s="25">
        <v>206.19657657580001</v>
      </c>
      <c r="L51" s="25">
        <v>220.35405686399997</v>
      </c>
      <c r="M51" s="25">
        <v>264.17651303000002</v>
      </c>
      <c r="N51" s="25">
        <v>284.36398128019999</v>
      </c>
      <c r="O51" s="25">
        <v>334.36494866980007</v>
      </c>
      <c r="P51" s="25">
        <v>495.95188537579998</v>
      </c>
      <c r="Q51" s="25">
        <v>622.51078072580015</v>
      </c>
      <c r="R51" s="25">
        <v>1025.0601952064001</v>
      </c>
      <c r="S51" s="25">
        <f t="shared" ref="S51:Y51" si="10">SUM(S52:S55)</f>
        <v>1395.7284895166001</v>
      </c>
      <c r="T51" s="25">
        <f t="shared" si="10"/>
        <v>1906.3083887534399</v>
      </c>
      <c r="U51" s="25">
        <f t="shared" si="10"/>
        <v>2863.9777813200003</v>
      </c>
      <c r="V51" s="25">
        <f t="shared" si="10"/>
        <v>3338.2706875599997</v>
      </c>
      <c r="W51" s="25">
        <f t="shared" si="10"/>
        <v>4540.4286550699999</v>
      </c>
      <c r="X51" s="25">
        <f t="shared" si="10"/>
        <v>5633.77441946</v>
      </c>
      <c r="Y51" s="25">
        <f t="shared" si="10"/>
        <v>5766.8938487200003</v>
      </c>
      <c r="Z51" s="25">
        <f>SUM(Z52:Z55)</f>
        <v>5463.2684688500003</v>
      </c>
      <c r="AA51" s="25">
        <f>SUM(AA52:AA55)</f>
        <v>5451.4556901699998</v>
      </c>
      <c r="AB51" s="25">
        <f>SUM(AB52:AB55)</f>
        <v>6717.277769190001</v>
      </c>
      <c r="AC51" s="29">
        <f>SUM(AC52:AC55)</f>
        <v>6464.9251414599994</v>
      </c>
      <c r="AD51" s="29">
        <f>SUM(AD52:AD55)</f>
        <v>5538.233660070001</v>
      </c>
    </row>
    <row r="52" spans="2:30" x14ac:dyDescent="0.2">
      <c r="B52" s="24" t="s">
        <v>28</v>
      </c>
      <c r="C52" s="25">
        <v>34.355091220000006</v>
      </c>
      <c r="D52" s="25">
        <v>75.001000000000005</v>
      </c>
      <c r="E52" s="25">
        <v>41.893000000000001</v>
      </c>
      <c r="F52" s="25">
        <v>38.234999999999999</v>
      </c>
      <c r="G52" s="25">
        <v>37.048000000000002</v>
      </c>
      <c r="H52" s="25">
        <v>49.265210999999994</v>
      </c>
      <c r="I52" s="25">
        <v>45.406999999999996</v>
      </c>
      <c r="J52" s="25">
        <v>45.619206999999996</v>
      </c>
      <c r="K52" s="25">
        <v>52.142370999999997</v>
      </c>
      <c r="L52" s="25">
        <v>41.210839999999997</v>
      </c>
      <c r="M52" s="25">
        <v>63.328808870000003</v>
      </c>
      <c r="N52" s="25">
        <v>99.919376310000004</v>
      </c>
      <c r="O52" s="25">
        <v>122.06345247000002</v>
      </c>
      <c r="P52" s="25">
        <v>146.79537218999999</v>
      </c>
      <c r="Q52" s="25">
        <v>207.21952483999999</v>
      </c>
      <c r="R52" s="25">
        <v>384.053045043</v>
      </c>
      <c r="S52" s="25">
        <v>817.96112960250002</v>
      </c>
      <c r="T52" s="25">
        <v>1350.0293443415401</v>
      </c>
      <c r="U52" s="25">
        <v>2050.4064057300002</v>
      </c>
      <c r="V52" s="25">
        <v>2355.5696128</v>
      </c>
      <c r="W52" s="25">
        <v>3572.8218213999999</v>
      </c>
      <c r="X52" s="25">
        <v>4587.8840744500003</v>
      </c>
      <c r="Y52" s="25">
        <v>4579.1022363700004</v>
      </c>
      <c r="Z52" s="25">
        <v>4489.6230334700003</v>
      </c>
      <c r="AA52" s="25">
        <v>4284.9459475699996</v>
      </c>
      <c r="AB52" s="25">
        <v>5185.4576652200003</v>
      </c>
      <c r="AC52" s="29">
        <v>5000.6164787899997</v>
      </c>
      <c r="AD52" s="29">
        <v>4416.9835085000004</v>
      </c>
    </row>
    <row r="53" spans="2:30" x14ac:dyDescent="0.2">
      <c r="B53" s="24" t="s">
        <v>29</v>
      </c>
      <c r="C53" s="25">
        <v>232.60976345029999</v>
      </c>
      <c r="D53" s="25">
        <v>145.38968446300001</v>
      </c>
      <c r="E53" s="25">
        <v>156.952</v>
      </c>
      <c r="F53" s="25">
        <v>353.86074958319995</v>
      </c>
      <c r="G53" s="25">
        <v>454.04975477780005</v>
      </c>
      <c r="H53" s="25">
        <v>330.66651875559995</v>
      </c>
      <c r="I53" s="25">
        <v>270.90100000000001</v>
      </c>
      <c r="J53" s="25">
        <v>198.89278475239999</v>
      </c>
      <c r="K53" s="25">
        <v>152.8386135758</v>
      </c>
      <c r="L53" s="25">
        <v>177.92008586399999</v>
      </c>
      <c r="M53" s="25">
        <v>199.62694346999999</v>
      </c>
      <c r="N53" s="25">
        <v>183.21939686019999</v>
      </c>
      <c r="O53" s="25">
        <v>211.19179364980002</v>
      </c>
      <c r="P53" s="25">
        <v>348.11707105580001</v>
      </c>
      <c r="Q53" s="25">
        <v>414.40047860580006</v>
      </c>
      <c r="R53" s="25">
        <v>640.10908271339997</v>
      </c>
      <c r="S53" s="25">
        <v>577.50835580410001</v>
      </c>
      <c r="T53" s="25">
        <v>556.27730202045996</v>
      </c>
      <c r="U53" s="25">
        <v>813.57131960000004</v>
      </c>
      <c r="V53" s="25">
        <v>982.70107475999998</v>
      </c>
      <c r="W53" s="25">
        <v>967.60677181999995</v>
      </c>
      <c r="X53" s="25">
        <v>1045.8536618999999</v>
      </c>
      <c r="Y53" s="25">
        <v>1187.7018297699999</v>
      </c>
      <c r="Z53" s="25">
        <v>973.55815788999996</v>
      </c>
      <c r="AA53" s="25">
        <v>1166.4604209900001</v>
      </c>
      <c r="AB53" s="25">
        <v>1531.6734298900001</v>
      </c>
      <c r="AC53" s="29">
        <v>1464.3015140699999</v>
      </c>
      <c r="AD53" s="29">
        <v>1121.20079951</v>
      </c>
    </row>
    <row r="54" spans="2:30" x14ac:dyDescent="0.2">
      <c r="B54" s="24" t="s">
        <v>30</v>
      </c>
      <c r="C54" s="25">
        <v>6.4262917903999996</v>
      </c>
      <c r="D54" s="25">
        <v>2.0234998626</v>
      </c>
      <c r="E54" s="25">
        <v>2.1640000000000001</v>
      </c>
      <c r="F54" s="25">
        <v>29.262</v>
      </c>
      <c r="G54" s="25">
        <v>2.2010000000000001</v>
      </c>
      <c r="H54" s="25">
        <v>1.567116</v>
      </c>
      <c r="I54" s="25">
        <v>1.042</v>
      </c>
      <c r="J54" s="25">
        <v>1.145508</v>
      </c>
      <c r="K54" s="25">
        <v>1.215592</v>
      </c>
      <c r="L54" s="25">
        <v>1.223131</v>
      </c>
      <c r="M54" s="25">
        <v>1.2207606900000001</v>
      </c>
      <c r="N54" s="25">
        <v>1.20467963</v>
      </c>
      <c r="O54" s="25">
        <v>1.10970255</v>
      </c>
      <c r="P54" s="25">
        <v>1.0394421299999999</v>
      </c>
      <c r="Q54" s="25">
        <v>0.85819459999999992</v>
      </c>
      <c r="R54" s="25">
        <v>0.85450081999999994</v>
      </c>
      <c r="S54" s="25">
        <v>0.21116267999999999</v>
      </c>
      <c r="T54" s="25">
        <v>1.68930144E-3</v>
      </c>
      <c r="U54" s="25">
        <v>0</v>
      </c>
      <c r="V54" s="25">
        <v>0</v>
      </c>
      <c r="W54" s="25"/>
      <c r="X54" s="25">
        <v>3.661909E-2</v>
      </c>
      <c r="Y54" s="25">
        <v>8.9716660000000004E-2</v>
      </c>
      <c r="Z54" s="25">
        <v>8.249397E-2</v>
      </c>
      <c r="AA54" s="25">
        <v>4.4452249999999999E-2</v>
      </c>
      <c r="AB54" s="25">
        <v>4.4452249999999999E-2</v>
      </c>
      <c r="AC54" s="29">
        <v>2.19177E-3</v>
      </c>
      <c r="AD54" s="29">
        <v>4.4452249999999999E-2</v>
      </c>
    </row>
    <row r="55" spans="2:30" x14ac:dyDescent="0.2">
      <c r="B55" s="24" t="s">
        <v>33</v>
      </c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>
        <v>5.2758579999999999E-2</v>
      </c>
      <c r="N55" s="25">
        <v>2.0528480000000002E-2</v>
      </c>
      <c r="O55" s="25">
        <v>1.9297899999999998E-3</v>
      </c>
      <c r="P55" s="25">
        <v>1.4252249999999999E-2</v>
      </c>
      <c r="Q55" s="25">
        <v>3.2582680000000003E-2</v>
      </c>
      <c r="R55" s="25">
        <v>4.3566629999999995E-2</v>
      </c>
      <c r="S55" s="25">
        <v>4.7841430000000004E-2</v>
      </c>
      <c r="T55" s="25">
        <v>5.3090000000000002E-5</v>
      </c>
      <c r="U55" s="25">
        <v>5.5989999999999998E-5</v>
      </c>
      <c r="V55" s="25">
        <v>0</v>
      </c>
      <c r="W55" s="25">
        <v>6.1849999999999999E-5</v>
      </c>
      <c r="X55" s="25">
        <v>6.402E-5</v>
      </c>
      <c r="Y55" s="25">
        <v>6.5920000000000006E-5</v>
      </c>
      <c r="Z55" s="25">
        <v>4.7835200000000003E-3</v>
      </c>
      <c r="AA55" s="25">
        <v>4.8693599999999997E-3</v>
      </c>
      <c r="AB55" s="25">
        <v>0.10222183</v>
      </c>
      <c r="AC55" s="29">
        <v>4.9568299999999997E-3</v>
      </c>
      <c r="AD55" s="29">
        <v>4.8998100000000001E-3</v>
      </c>
    </row>
    <row r="56" spans="2:30" x14ac:dyDescent="0.2">
      <c r="B56" s="24" t="s">
        <v>47</v>
      </c>
      <c r="C56" s="25">
        <v>4613.7870000000003</v>
      </c>
      <c r="D56" s="25">
        <v>5252.7780449299999</v>
      </c>
      <c r="E56" s="25">
        <v>4498.5765713187993</v>
      </c>
      <c r="F56" s="25">
        <v>4336.6484342355998</v>
      </c>
      <c r="G56" s="25">
        <v>4629.9652856789999</v>
      </c>
      <c r="H56" s="25">
        <v>4593.3149228949997</v>
      </c>
      <c r="I56" s="25">
        <v>5072.0360000000001</v>
      </c>
      <c r="J56" s="25">
        <v>4563.9165739200007</v>
      </c>
      <c r="K56" s="25">
        <v>5235.0678732799997</v>
      </c>
      <c r="L56" s="25">
        <v>6274.1238130387901</v>
      </c>
      <c r="M56" s="25">
        <v>7673.973247129662</v>
      </c>
      <c r="N56" s="25">
        <v>12687.2799695589</v>
      </c>
      <c r="O56" s="25">
        <v>14914.4325017917</v>
      </c>
      <c r="P56" s="25">
        <v>21213.072861359982</v>
      </c>
      <c r="Q56" s="25">
        <v>21771.570865066871</v>
      </c>
      <c r="R56" s="25">
        <v>29453.698306967832</v>
      </c>
      <c r="S56" s="25">
        <f t="shared" ref="S56:Y56" si="11">SUM(S57:S60)</f>
        <v>37196.622446096539</v>
      </c>
      <c r="T56" s="25">
        <f t="shared" si="11"/>
        <v>48211.45913679355</v>
      </c>
      <c r="U56" s="25">
        <f t="shared" si="11"/>
        <v>57108.743791598907</v>
      </c>
      <c r="V56" s="25">
        <f t="shared" si="11"/>
        <v>56574.842233445837</v>
      </c>
      <c r="W56" s="25">
        <f t="shared" si="11"/>
        <v>48302.599558394541</v>
      </c>
      <c r="X56" s="25">
        <f t="shared" si="11"/>
        <v>45270.38167154132</v>
      </c>
      <c r="Y56" s="25">
        <f t="shared" si="11"/>
        <v>44803.10089266405</v>
      </c>
      <c r="Z56" s="25">
        <f>SUM(Z57:Z60)</f>
        <v>38169.851575494438</v>
      </c>
      <c r="AA56" s="25">
        <f>SUM(AA57:AA60)</f>
        <v>35079.65050926269</v>
      </c>
      <c r="AB56" s="25">
        <f>SUM(AB57:AB60)</f>
        <v>33946.043987828773</v>
      </c>
      <c r="AC56" s="29">
        <f>SUM(AC57:AC60)</f>
        <v>35688.764434134195</v>
      </c>
      <c r="AD56" s="29">
        <f>SUM(AD57:AD60)</f>
        <v>37477.100597656114</v>
      </c>
    </row>
    <row r="57" spans="2:30" x14ac:dyDescent="0.2">
      <c r="B57" s="24" t="s">
        <v>28</v>
      </c>
      <c r="C57" s="25">
        <v>1154.6479999999999</v>
      </c>
      <c r="D57" s="25">
        <v>1400.44294599</v>
      </c>
      <c r="E57" s="25">
        <v>1822.3044763500002</v>
      </c>
      <c r="F57" s="25">
        <v>1936.337</v>
      </c>
      <c r="G57" s="25">
        <v>1853.4759270000002</v>
      </c>
      <c r="H57" s="25">
        <v>2209.085188</v>
      </c>
      <c r="I57" s="25">
        <v>2568.3690000000001</v>
      </c>
      <c r="J57" s="25">
        <v>2299.0094399999998</v>
      </c>
      <c r="K57" s="25">
        <v>2180.7021829999999</v>
      </c>
      <c r="L57" s="25">
        <v>3149.0110570000002</v>
      </c>
      <c r="M57" s="25">
        <v>5008.26021425</v>
      </c>
      <c r="N57" s="25">
        <v>8797.8761559899995</v>
      </c>
      <c r="O57" s="25">
        <v>11753.817141629999</v>
      </c>
      <c r="P57" s="25">
        <v>14054.630042489998</v>
      </c>
      <c r="Q57" s="25">
        <v>15669.098233599996</v>
      </c>
      <c r="R57" s="25">
        <v>21695.677804109997</v>
      </c>
      <c r="S57" s="25">
        <v>29257.513847570001</v>
      </c>
      <c r="T57" s="25">
        <v>30375.268790940001</v>
      </c>
      <c r="U57" s="25">
        <v>36127.198095729997</v>
      </c>
      <c r="V57" s="25">
        <v>35582.620513859998</v>
      </c>
      <c r="W57" s="25">
        <v>28019.558066500002</v>
      </c>
      <c r="X57" s="25">
        <v>27575.04150738</v>
      </c>
      <c r="Y57" s="25">
        <v>26296.172887799999</v>
      </c>
      <c r="Z57" s="25">
        <v>26741.768932089999</v>
      </c>
      <c r="AA57" s="25">
        <v>24948.33806496</v>
      </c>
      <c r="AB57" s="25">
        <v>26720.718563779999</v>
      </c>
      <c r="AC57" s="29">
        <v>27207.521404849998</v>
      </c>
      <c r="AD57" s="29">
        <v>27656.31813163</v>
      </c>
    </row>
    <row r="58" spans="2:30" x14ac:dyDescent="0.2">
      <c r="B58" s="24" t="s">
        <v>29</v>
      </c>
      <c r="C58" s="25">
        <v>1615.606</v>
      </c>
      <c r="D58" s="25">
        <v>2000.8520989399999</v>
      </c>
      <c r="E58" s="25">
        <v>2251.9411289688001</v>
      </c>
      <c r="F58" s="25">
        <v>1910.1224342356002</v>
      </c>
      <c r="G58" s="25">
        <v>2316.3640766789995</v>
      </c>
      <c r="H58" s="25">
        <v>2138.919947895</v>
      </c>
      <c r="I58" s="25">
        <v>2253.1640000000002</v>
      </c>
      <c r="J58" s="25">
        <v>2021.12811992</v>
      </c>
      <c r="K58" s="25">
        <v>2846.7995232799999</v>
      </c>
      <c r="L58" s="25">
        <v>2922.0526880387902</v>
      </c>
      <c r="M58" s="25">
        <v>2283.03790185253</v>
      </c>
      <c r="N58" s="25">
        <v>3280.3674880775702</v>
      </c>
      <c r="O58" s="25">
        <v>2155.9831160708</v>
      </c>
      <c r="P58" s="25">
        <v>6073.4497431537002</v>
      </c>
      <c r="Q58" s="25">
        <v>4590.7915528961084</v>
      </c>
      <c r="R58" s="25">
        <v>5860.2935499896275</v>
      </c>
      <c r="S58" s="25">
        <v>5498.9465354571703</v>
      </c>
      <c r="T58" s="25">
        <v>15307.197724785599</v>
      </c>
      <c r="U58" s="25">
        <v>17980.812407842299</v>
      </c>
      <c r="V58" s="25">
        <v>17477.675525881601</v>
      </c>
      <c r="W58" s="25">
        <v>16270.8368049364</v>
      </c>
      <c r="X58" s="25">
        <v>13195.108585374601</v>
      </c>
      <c r="Y58" s="25">
        <v>13567.3392840586</v>
      </c>
      <c r="Z58" s="25">
        <v>9918.5160059427999</v>
      </c>
      <c r="AA58" s="25">
        <v>10019.178231329999</v>
      </c>
      <c r="AB58" s="25">
        <v>6919.0263227061996</v>
      </c>
      <c r="AC58" s="29">
        <v>7990.3457718175996</v>
      </c>
      <c r="AD58" s="29">
        <v>9650.5771819990005</v>
      </c>
    </row>
    <row r="59" spans="2:30" x14ac:dyDescent="0.2">
      <c r="B59" s="24" t="s">
        <v>30</v>
      </c>
      <c r="C59" s="25">
        <v>1843.5329999999999</v>
      </c>
      <c r="D59" s="25">
        <v>1851.4829999999999</v>
      </c>
      <c r="E59" s="25">
        <v>424.33096599999999</v>
      </c>
      <c r="F59" s="25">
        <v>490.18900000000002</v>
      </c>
      <c r="G59" s="25">
        <v>460.12528200000003</v>
      </c>
      <c r="H59" s="25">
        <v>245.309787</v>
      </c>
      <c r="I59" s="25">
        <v>250.50299999999999</v>
      </c>
      <c r="J59" s="25">
        <v>243.77901399999999</v>
      </c>
      <c r="K59" s="25">
        <v>207.56616699999998</v>
      </c>
      <c r="L59" s="25">
        <v>203.060068</v>
      </c>
      <c r="M59" s="25">
        <v>161.10068432</v>
      </c>
      <c r="N59" s="25">
        <v>143.64117566760001</v>
      </c>
      <c r="O59" s="25">
        <v>137.34076133000002</v>
      </c>
      <c r="P59" s="25">
        <v>115.43554303359998</v>
      </c>
      <c r="Q59" s="25">
        <v>109.28007333429998</v>
      </c>
      <c r="R59" s="25">
        <v>103.23585583700002</v>
      </c>
      <c r="S59" s="25">
        <v>93.3356642456</v>
      </c>
      <c r="T59" s="25">
        <v>72.690197276199996</v>
      </c>
      <c r="U59" s="25">
        <v>69.162420118399993</v>
      </c>
      <c r="V59" s="25">
        <v>59.6052419508</v>
      </c>
      <c r="W59" s="25">
        <v>56.823494663600002</v>
      </c>
      <c r="X59" s="25">
        <v>48.3580540086</v>
      </c>
      <c r="Y59" s="25">
        <v>18.459928318999999</v>
      </c>
      <c r="Z59" s="25">
        <v>16.807975217599999</v>
      </c>
      <c r="AA59" s="25">
        <v>16.708166264999999</v>
      </c>
      <c r="AB59" s="25">
        <v>16.708166264999999</v>
      </c>
      <c r="AC59" s="29">
        <v>16.998951718000001</v>
      </c>
      <c r="AD59" s="29">
        <v>16.708166264999999</v>
      </c>
    </row>
    <row r="60" spans="2:30" x14ac:dyDescent="0.2">
      <c r="B60" s="24" t="s">
        <v>33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>
        <v>221.57444670713201</v>
      </c>
      <c r="N60" s="25">
        <v>465.395149823743</v>
      </c>
      <c r="O60" s="25">
        <v>867.29148276088506</v>
      </c>
      <c r="P60" s="25">
        <v>969.55753268268427</v>
      </c>
      <c r="Q60" s="25">
        <v>1402.4010052364699</v>
      </c>
      <c r="R60" s="25">
        <v>1794.4910970312085</v>
      </c>
      <c r="S60" s="25">
        <v>2346.82639882377</v>
      </c>
      <c r="T60" s="25">
        <v>2456.3024237917498</v>
      </c>
      <c r="U60" s="25">
        <v>2931.5708679082099</v>
      </c>
      <c r="V60" s="25">
        <v>3454.94095175344</v>
      </c>
      <c r="W60" s="25">
        <v>3955.3811922945401</v>
      </c>
      <c r="X60" s="25">
        <v>4451.8735247781196</v>
      </c>
      <c r="Y60" s="25">
        <v>4921.12879248645</v>
      </c>
      <c r="Z60" s="25">
        <v>1492.7586622440399</v>
      </c>
      <c r="AA60" s="25">
        <v>95.426046707692805</v>
      </c>
      <c r="AB60" s="25">
        <v>289.590935077567</v>
      </c>
      <c r="AC60" s="29">
        <v>473.89830574859502</v>
      </c>
      <c r="AD60" s="29">
        <v>153.49711776211001</v>
      </c>
    </row>
    <row r="61" spans="2:30" s="12" customFormat="1" x14ac:dyDescent="0.2">
      <c r="B61" s="22" t="s">
        <v>44</v>
      </c>
      <c r="C61" s="23">
        <v>216.92</v>
      </c>
      <c r="D61" s="23">
        <v>219.929</v>
      </c>
      <c r="E61" s="23">
        <v>89.860778999999994</v>
      </c>
      <c r="F61" s="23">
        <v>117.774</v>
      </c>
      <c r="G61" s="23">
        <v>140.262642</v>
      </c>
      <c r="H61" s="23">
        <v>161.09101999999999</v>
      </c>
      <c r="I61" s="23">
        <v>189.07</v>
      </c>
      <c r="J61" s="23">
        <v>214.813525</v>
      </c>
      <c r="K61" s="23">
        <v>228.13423600000002</v>
      </c>
      <c r="L61" s="23">
        <v>269.76546400000001</v>
      </c>
      <c r="M61" s="23">
        <v>297.60487977999998</v>
      </c>
      <c r="N61" s="23">
        <v>322.86803340940003</v>
      </c>
      <c r="O61" s="23">
        <v>336.38953767370003</v>
      </c>
      <c r="P61" s="23">
        <v>333.32062556720001</v>
      </c>
      <c r="Q61" s="23">
        <v>358.38999468060001</v>
      </c>
      <c r="R61" s="23">
        <v>385.84757041760002</v>
      </c>
      <c r="S61" s="23">
        <v>400.13736597960002</v>
      </c>
      <c r="T61" s="23">
        <v>278.29316972779998</v>
      </c>
      <c r="U61" s="23">
        <v>228.33509923439999</v>
      </c>
      <c r="V61" s="23">
        <v>177.33645364899999</v>
      </c>
      <c r="W61" s="23">
        <v>123.79526753259999</v>
      </c>
      <c r="X61" s="23">
        <v>70.755821133599994</v>
      </c>
      <c r="Y61" s="23">
        <v>83.007550186800003</v>
      </c>
      <c r="Z61" s="23">
        <v>20.207092230200001</v>
      </c>
      <c r="AA61" s="23">
        <v>7.4932351097999996</v>
      </c>
      <c r="AB61" s="23">
        <v>15.7864278156</v>
      </c>
      <c r="AC61" s="28">
        <v>23.951803530599999</v>
      </c>
      <c r="AD61" s="28">
        <v>14.16175224</v>
      </c>
    </row>
    <row r="62" spans="2:30" s="12" customFormat="1" x14ac:dyDescent="0.2">
      <c r="B62" s="22" t="s">
        <v>43</v>
      </c>
      <c r="C62" s="23">
        <v>3862.35</v>
      </c>
      <c r="D62" s="23">
        <v>3841.0931600000004</v>
      </c>
      <c r="E62" s="23">
        <v>3933.3538105279999</v>
      </c>
      <c r="F62" s="23">
        <v>4286.0688238180001</v>
      </c>
      <c r="G62" s="23">
        <v>4265.7815684799998</v>
      </c>
      <c r="H62" s="23">
        <v>3804.2384022399997</v>
      </c>
      <c r="I62" s="23">
        <v>3514.3679999999999</v>
      </c>
      <c r="J62" s="23">
        <v>2677.9126001200002</v>
      </c>
      <c r="K62" s="23">
        <v>3434.6896481501999</v>
      </c>
      <c r="L62" s="23">
        <v>2809.1710276939998</v>
      </c>
      <c r="M62" s="23">
        <v>3259.0211729399998</v>
      </c>
      <c r="N62" s="23">
        <v>3332.3804050732001</v>
      </c>
      <c r="O62" s="23">
        <v>2906.2881247215005</v>
      </c>
      <c r="P62" s="23">
        <v>3285.8505690492998</v>
      </c>
      <c r="Q62" s="23">
        <v>4383.4440647362799</v>
      </c>
      <c r="R62" s="23">
        <v>3734.26967198286</v>
      </c>
      <c r="S62" s="23">
        <v>3375.51922003032</v>
      </c>
      <c r="T62" s="23">
        <v>3208.31552555076</v>
      </c>
      <c r="U62" s="23">
        <v>3172.5423195092899</v>
      </c>
      <c r="V62" s="23">
        <v>3114.7068319357099</v>
      </c>
      <c r="W62" s="23">
        <v>3408.94446485551</v>
      </c>
      <c r="X62" s="23">
        <v>4232.9715653809599</v>
      </c>
      <c r="Y62" s="23">
        <v>4145.9530287584003</v>
      </c>
      <c r="Z62" s="23">
        <v>3899.5658262958</v>
      </c>
      <c r="AA62" s="23">
        <v>3639.6307710691999</v>
      </c>
      <c r="AB62" s="23">
        <v>3429.2314663157999</v>
      </c>
      <c r="AC62" s="28">
        <v>6573.8876598684001</v>
      </c>
      <c r="AD62" s="28">
        <v>3465.8429187117999</v>
      </c>
    </row>
    <row r="63" spans="2:30" s="12" customFormat="1" ht="14.25" x14ac:dyDescent="0.2">
      <c r="B63" s="22" t="s">
        <v>81</v>
      </c>
      <c r="C63" s="23">
        <v>8739.928613219301</v>
      </c>
      <c r="D63" s="23">
        <v>10452.7916841038</v>
      </c>
      <c r="E63" s="23">
        <v>11388.512540156</v>
      </c>
      <c r="F63" s="23">
        <v>13572.5826320576</v>
      </c>
      <c r="G63" s="23">
        <v>6875.943019717587</v>
      </c>
      <c r="H63" s="23">
        <v>8038.9951872443999</v>
      </c>
      <c r="I63" s="23">
        <v>9541.8395303053003</v>
      </c>
      <c r="J63" s="23">
        <v>9654.7120462475996</v>
      </c>
      <c r="K63" s="23">
        <v>10425.2585084242</v>
      </c>
      <c r="L63" s="23">
        <v>10270.889553135999</v>
      </c>
      <c r="M63" s="23">
        <v>9885.4778657413299</v>
      </c>
      <c r="N63" s="23">
        <v>9975.3261704421602</v>
      </c>
      <c r="O63" s="23">
        <v>9723.903532237433</v>
      </c>
      <c r="P63" s="23">
        <v>9951.6858194513006</v>
      </c>
      <c r="Q63" s="23">
        <v>10505.9037756824</v>
      </c>
      <c r="R63" s="23">
        <v>11049.9704625172</v>
      </c>
      <c r="S63" s="23">
        <v>12833.5969856009</v>
      </c>
      <c r="T63" s="23">
        <v>13793.512622341799</v>
      </c>
      <c r="U63" s="23">
        <v>19263.787540180001</v>
      </c>
      <c r="V63" s="23">
        <v>23571.427198034999</v>
      </c>
      <c r="W63" s="23">
        <v>16471.361432410002</v>
      </c>
      <c r="X63" s="23">
        <v>22485.881747350199</v>
      </c>
      <c r="Y63" s="23">
        <v>27389.7807512568</v>
      </c>
      <c r="Z63" s="23">
        <v>30031.341814896601</v>
      </c>
      <c r="AA63" s="23">
        <v>33863.8273943315</v>
      </c>
      <c r="AB63" s="23">
        <v>40898.414314884598</v>
      </c>
      <c r="AC63" s="28">
        <v>43464.662586994396</v>
      </c>
      <c r="AD63" s="28">
        <v>38515.649499276697</v>
      </c>
    </row>
    <row r="64" spans="2:30" s="12" customFormat="1" ht="14.25" x14ac:dyDescent="0.2">
      <c r="B64" s="22" t="s">
        <v>80</v>
      </c>
      <c r="C64" s="23">
        <v>2635.5184005200003</v>
      </c>
      <c r="D64" s="23">
        <v>3496.9464430399998</v>
      </c>
      <c r="E64" s="23">
        <v>4138.2364670451998</v>
      </c>
      <c r="F64" s="23">
        <v>5439.1508060452006</v>
      </c>
      <c r="G64" s="23">
        <v>5640.5388400000002</v>
      </c>
      <c r="H64" s="23">
        <v>6218.6850420000001</v>
      </c>
      <c r="I64" s="23">
        <v>7051.7878300000002</v>
      </c>
      <c r="J64" s="23">
        <v>8997.9465980000004</v>
      </c>
      <c r="K64" s="23">
        <v>9993.5677290000003</v>
      </c>
      <c r="L64" s="23">
        <v>10441.5374549391</v>
      </c>
      <c r="M64" s="23">
        <v>11893.757132910499</v>
      </c>
      <c r="N64" s="23">
        <v>13490.964560115901</v>
      </c>
      <c r="O64" s="23">
        <v>15317.333402370299</v>
      </c>
      <c r="P64" s="23">
        <v>13204.5584559779</v>
      </c>
      <c r="Q64" s="23">
        <v>15171.268350811401</v>
      </c>
      <c r="R64" s="23">
        <v>16492.375450294501</v>
      </c>
      <c r="S64" s="23">
        <v>17340.161034869401</v>
      </c>
      <c r="T64" s="23">
        <v>21015.191778250799</v>
      </c>
      <c r="U64" s="23">
        <v>14187.7515499858</v>
      </c>
      <c r="V64" s="23">
        <v>14133.6885833496</v>
      </c>
      <c r="W64" s="23">
        <v>16033.7839101098</v>
      </c>
      <c r="X64" s="23">
        <v>20412.109621321601</v>
      </c>
      <c r="Y64" s="23">
        <v>21720.948427925799</v>
      </c>
      <c r="Z64" s="23">
        <v>24688.988603344598</v>
      </c>
      <c r="AA64" s="23">
        <v>28079.333605699299</v>
      </c>
      <c r="AB64" s="23">
        <v>31578.364868533299</v>
      </c>
      <c r="AC64" s="28">
        <v>32001.780322699298</v>
      </c>
      <c r="AD64" s="28">
        <v>28532.6760008907</v>
      </c>
    </row>
    <row r="65" spans="2:18" x14ac:dyDescent="0.2">
      <c r="B65" s="26" t="s">
        <v>75</v>
      </c>
      <c r="C65" s="1"/>
      <c r="D65" s="1"/>
      <c r="E65" s="1"/>
      <c r="F65" s="1"/>
      <c r="G65" s="1"/>
      <c r="H65" s="1"/>
      <c r="I65" s="1"/>
      <c r="L65" s="1"/>
      <c r="M65" s="1"/>
      <c r="N65" s="1"/>
      <c r="O65" s="1"/>
      <c r="P65" s="1"/>
      <c r="R65" s="3"/>
    </row>
    <row r="66" spans="2:18" x14ac:dyDescent="0.2">
      <c r="B66" s="26" t="s">
        <v>76</v>
      </c>
      <c r="C66" s="1"/>
      <c r="D66" s="1"/>
      <c r="E66" s="1"/>
      <c r="F66" s="1"/>
      <c r="G66" s="1"/>
      <c r="H66" s="1"/>
      <c r="I66" s="1"/>
      <c r="L66" s="7"/>
      <c r="M66" s="1"/>
      <c r="N66" s="1"/>
      <c r="O66" s="1"/>
      <c r="P66" s="1"/>
      <c r="R66" s="4"/>
    </row>
    <row r="67" spans="2:18" hidden="1" x14ac:dyDescent="0.2">
      <c r="B67" s="8" t="s">
        <v>40</v>
      </c>
      <c r="C67" s="1"/>
      <c r="D67" s="1"/>
      <c r="E67" s="1"/>
      <c r="F67" s="1"/>
      <c r="G67" s="1"/>
      <c r="H67" s="1"/>
      <c r="I67" s="1"/>
      <c r="L67" s="1"/>
      <c r="M67" s="1"/>
      <c r="N67" s="1"/>
      <c r="O67" s="1"/>
      <c r="P67" s="1"/>
      <c r="R67" s="3"/>
    </row>
    <row r="68" spans="2:18" hidden="1" x14ac:dyDescent="0.2">
      <c r="B68" s="8" t="s">
        <v>26</v>
      </c>
      <c r="C68" s="1"/>
      <c r="D68" s="1"/>
      <c r="E68" s="1"/>
      <c r="F68" s="1"/>
      <c r="G68" s="1"/>
      <c r="H68" s="1"/>
      <c r="I68" s="1"/>
      <c r="L68" s="1"/>
      <c r="M68" s="1"/>
      <c r="N68" s="1"/>
      <c r="O68" s="1"/>
      <c r="P68" s="1"/>
      <c r="R68" s="3"/>
    </row>
    <row r="69" spans="2:18" hidden="1" x14ac:dyDescent="0.2">
      <c r="B69" s="8" t="s">
        <v>41</v>
      </c>
      <c r="C69" s="1"/>
      <c r="D69" s="1"/>
      <c r="E69" s="1"/>
      <c r="F69" s="1"/>
      <c r="G69" s="1"/>
      <c r="H69" s="1"/>
      <c r="I69" s="1"/>
      <c r="L69" s="1"/>
      <c r="M69" s="1"/>
      <c r="N69" s="1"/>
      <c r="O69" s="1"/>
      <c r="P69" s="1"/>
      <c r="R69" s="3"/>
    </row>
    <row r="70" spans="2:18" hidden="1" x14ac:dyDescent="0.2">
      <c r="B70" s="8" t="s">
        <v>20</v>
      </c>
      <c r="C70" s="1"/>
      <c r="D70" s="1"/>
      <c r="E70" s="1"/>
      <c r="F70" s="1"/>
      <c r="G70" s="1"/>
      <c r="H70" s="1"/>
      <c r="I70" s="1"/>
      <c r="L70" s="1"/>
      <c r="M70" s="1"/>
      <c r="N70" s="1"/>
      <c r="O70" s="1"/>
      <c r="P70" s="1"/>
      <c r="R70" s="3"/>
    </row>
    <row r="71" spans="2:18" hidden="1" x14ac:dyDescent="0.2">
      <c r="B71" s="8" t="s">
        <v>57</v>
      </c>
    </row>
    <row r="72" spans="2:18" x14ac:dyDescent="0.2">
      <c r="B72" s="26" t="s">
        <v>82</v>
      </c>
    </row>
    <row r="73" spans="2:18" x14ac:dyDescent="0.2">
      <c r="B73" s="26" t="s">
        <v>83</v>
      </c>
    </row>
    <row r="74" spans="2:18" x14ac:dyDescent="0.2">
      <c r="B74" s="26" t="s">
        <v>4</v>
      </c>
    </row>
    <row r="75" spans="2:18" x14ac:dyDescent="0.2">
      <c r="B75" s="26" t="s">
        <v>5</v>
      </c>
    </row>
    <row r="76" spans="2:18" x14ac:dyDescent="0.2">
      <c r="B76" s="26" t="s">
        <v>6</v>
      </c>
    </row>
    <row r="77" spans="2:18" x14ac:dyDescent="0.2">
      <c r="B77" s="26" t="s">
        <v>7</v>
      </c>
    </row>
    <row r="78" spans="2:18" x14ac:dyDescent="0.2">
      <c r="B78" s="26" t="s">
        <v>64</v>
      </c>
    </row>
    <row r="79" spans="2:18" x14ac:dyDescent="0.2">
      <c r="B79" s="26" t="s">
        <v>42</v>
      </c>
    </row>
    <row r="80" spans="2:18" x14ac:dyDescent="0.2">
      <c r="B80" s="26" t="s">
        <v>84</v>
      </c>
    </row>
    <row r="81" spans="2:2" x14ac:dyDescent="0.2">
      <c r="B81" s="26" t="s">
        <v>85</v>
      </c>
    </row>
    <row r="82" spans="2:2" x14ac:dyDescent="0.2">
      <c r="B82" s="26" t="s">
        <v>86</v>
      </c>
    </row>
    <row r="83" spans="2:2" x14ac:dyDescent="0.2">
      <c r="B83" s="26" t="s">
        <v>87</v>
      </c>
    </row>
    <row r="84" spans="2:2" ht="14.25" hidden="1" x14ac:dyDescent="0.2">
      <c r="B84" s="13" t="s">
        <v>60</v>
      </c>
    </row>
    <row r="85" spans="2:2" ht="14.25" hidden="1" x14ac:dyDescent="0.2">
      <c r="B85" s="13" t="s">
        <v>61</v>
      </c>
    </row>
    <row r="86" spans="2:2" x14ac:dyDescent="0.2">
      <c r="B86" s="8"/>
    </row>
    <row r="88" spans="2:2" ht="14.25" x14ac:dyDescent="0.2">
      <c r="B88" s="14"/>
    </row>
    <row r="89" spans="2:2" ht="14.25" x14ac:dyDescent="0.2">
      <c r="B89" s="14"/>
    </row>
    <row r="90" spans="2:2" x14ac:dyDescent="0.2">
      <c r="B90" s="1"/>
    </row>
    <row r="91" spans="2:2" x14ac:dyDescent="0.2">
      <c r="B91" s="1"/>
    </row>
    <row r="92" spans="2:2" x14ac:dyDescent="0.2">
      <c r="B92" s="1"/>
    </row>
    <row r="93" spans="2:2" x14ac:dyDescent="0.2">
      <c r="B93" s="1"/>
    </row>
    <row r="94" spans="2:2" x14ac:dyDescent="0.2">
      <c r="B94" s="1"/>
    </row>
    <row r="95" spans="2:2" x14ac:dyDescent="0.2">
      <c r="B95" s="1"/>
    </row>
    <row r="96" spans="2:2" ht="14.25" x14ac:dyDescent="0.2">
      <c r="B96" s="9"/>
    </row>
    <row r="97" spans="2:2" ht="14.25" x14ac:dyDescent="0.2">
      <c r="B97" s="9"/>
    </row>
    <row r="98" spans="2:2" ht="14.25" x14ac:dyDescent="0.2">
      <c r="B98" s="9"/>
    </row>
    <row r="99" spans="2:2" ht="14.25" x14ac:dyDescent="0.2">
      <c r="B99" s="9"/>
    </row>
    <row r="100" spans="2:2" ht="14.25" x14ac:dyDescent="0.2">
      <c r="B100" s="13"/>
    </row>
    <row r="101" spans="2:2" ht="14.25" x14ac:dyDescent="0.2">
      <c r="B101" s="13"/>
    </row>
  </sheetData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Renee Oporto</dc:creator>
  <cp:lastModifiedBy>Winsor Fierro</cp:lastModifiedBy>
  <cp:lastPrinted>2002-01-02T14:55:36Z</cp:lastPrinted>
  <dcterms:created xsi:type="dcterms:W3CDTF">1999-03-12T16:01:41Z</dcterms:created>
  <dcterms:modified xsi:type="dcterms:W3CDTF">2023-06-20T19:42:30Z</dcterms:modified>
</cp:coreProperties>
</file>