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-30" windowWidth="24900" windowHeight="96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D19" i="1" l="1"/>
  <c r="AD54" i="1"/>
  <c r="AD49" i="1"/>
  <c r="AD44" i="1"/>
  <c r="AD39" i="1"/>
  <c r="AD33" i="1"/>
  <c r="AD31" i="1" s="1"/>
  <c r="AD16" i="1"/>
  <c r="AD11" i="1"/>
  <c r="AD27" i="1" l="1"/>
  <c r="AD38" i="1"/>
  <c r="AC19" i="1"/>
  <c r="AC54" i="1"/>
  <c r="AC49" i="1"/>
  <c r="AC44" i="1"/>
  <c r="AC39" i="1"/>
  <c r="AC33" i="1"/>
  <c r="AC31" i="1" s="1"/>
  <c r="AC16" i="1"/>
  <c r="AC11" i="1"/>
  <c r="AC27" i="1" l="1"/>
  <c r="AC38" i="1"/>
  <c r="AB19" i="1"/>
  <c r="AB54" i="1"/>
  <c r="AB49" i="1"/>
  <c r="AB44" i="1"/>
  <c r="AB39" i="1"/>
  <c r="AB33" i="1"/>
  <c r="AB31" i="1" s="1"/>
  <c r="AB16" i="1"/>
  <c r="AB11" i="1"/>
  <c r="AB27" i="1" l="1"/>
  <c r="AB38" i="1"/>
  <c r="AA19" i="1"/>
  <c r="AA54" i="1"/>
  <c r="AA49" i="1"/>
  <c r="AA44" i="1"/>
  <c r="AA39" i="1"/>
  <c r="AA33" i="1"/>
  <c r="AA31" i="1"/>
  <c r="AA16" i="1"/>
  <c r="AA11" i="1"/>
  <c r="AA27" i="1" s="1"/>
  <c r="Z19" i="1"/>
  <c r="Z54" i="1"/>
  <c r="Z49" i="1"/>
  <c r="Z44" i="1"/>
  <c r="Z38" i="1" s="1"/>
  <c r="Z39" i="1"/>
  <c r="Z33" i="1"/>
  <c r="Z31" i="1" s="1"/>
  <c r="Z16" i="1"/>
  <c r="Z11" i="1"/>
  <c r="Y19" i="1"/>
  <c r="Y54" i="1"/>
  <c r="Y49" i="1"/>
  <c r="Y44" i="1"/>
  <c r="Y39" i="1"/>
  <c r="Y38" i="1" s="1"/>
  <c r="Y33" i="1"/>
  <c r="Y31" i="1" s="1"/>
  <c r="Y16" i="1"/>
  <c r="Y11" i="1"/>
  <c r="X54" i="1"/>
  <c r="X49" i="1"/>
  <c r="X44" i="1"/>
  <c r="X39" i="1"/>
  <c r="X33" i="1"/>
  <c r="X31" i="1" s="1"/>
  <c r="X19" i="1"/>
  <c r="X16" i="1"/>
  <c r="X11" i="1"/>
  <c r="W19" i="1"/>
  <c r="W54" i="1"/>
  <c r="W49" i="1"/>
  <c r="W44" i="1"/>
  <c r="W38" i="1" s="1"/>
  <c r="W39" i="1"/>
  <c r="W33" i="1"/>
  <c r="W31" i="1" s="1"/>
  <c r="W16" i="1"/>
  <c r="W11" i="1"/>
  <c r="V54" i="1"/>
  <c r="V49" i="1"/>
  <c r="V44" i="1"/>
  <c r="V38" i="1" s="1"/>
  <c r="V39" i="1"/>
  <c r="V33" i="1"/>
  <c r="V31" i="1" s="1"/>
  <c r="V19" i="1"/>
  <c r="V16" i="1"/>
  <c r="V27" i="1" s="1"/>
  <c r="V11" i="1"/>
  <c r="U54" i="1"/>
  <c r="U49" i="1"/>
  <c r="U44" i="1"/>
  <c r="U39" i="1"/>
  <c r="U33" i="1"/>
  <c r="U31" i="1"/>
  <c r="U19" i="1"/>
  <c r="U16" i="1"/>
  <c r="U27" i="1" s="1"/>
  <c r="U11" i="1"/>
  <c r="T54" i="1"/>
  <c r="T49" i="1"/>
  <c r="T44" i="1"/>
  <c r="T39" i="1"/>
  <c r="T33" i="1"/>
  <c r="T31" i="1" s="1"/>
  <c r="T19" i="1"/>
  <c r="T16" i="1"/>
  <c r="T27" i="1" s="1"/>
  <c r="T11" i="1"/>
  <c r="S19" i="1"/>
  <c r="S54" i="1"/>
  <c r="S49" i="1"/>
  <c r="S38" i="1" s="1"/>
  <c r="S44" i="1"/>
  <c r="S39" i="1"/>
  <c r="S33" i="1"/>
  <c r="S31" i="1" s="1"/>
  <c r="S16" i="1"/>
  <c r="S27" i="1" s="1"/>
  <c r="S11" i="1"/>
  <c r="X38" i="1"/>
  <c r="AA38" i="1"/>
  <c r="T38" i="1" l="1"/>
  <c r="U38" i="1"/>
  <c r="Y27" i="1"/>
  <c r="X27" i="1"/>
  <c r="W27" i="1"/>
  <c r="Z27" i="1"/>
</calcChain>
</file>

<file path=xl/sharedStrings.xml><?xml version="1.0" encoding="utf-8"?>
<sst xmlns="http://schemas.openxmlformats.org/spreadsheetml/2006/main" count="94" uniqueCount="79">
  <si>
    <t xml:space="preserve">(En millones de bolivianos) </t>
  </si>
  <si>
    <t>ACTIVO</t>
  </si>
  <si>
    <t>SALDO A FIN DE:</t>
  </si>
  <si>
    <t>1995</t>
  </si>
  <si>
    <t>1996</t>
  </si>
  <si>
    <t>1997</t>
  </si>
  <si>
    <t xml:space="preserve"> 1998</t>
  </si>
  <si>
    <t>2000</t>
  </si>
  <si>
    <t>2001</t>
  </si>
  <si>
    <t>2002</t>
  </si>
  <si>
    <t>2003</t>
  </si>
  <si>
    <t xml:space="preserve">     Gobierno Central</t>
  </si>
  <si>
    <t xml:space="preserve">     Préstamo de:  </t>
  </si>
  <si>
    <t xml:space="preserve">       Inversiones</t>
  </si>
  <si>
    <t>PASIVO</t>
  </si>
  <si>
    <t xml:space="preserve"> 1999</t>
  </si>
  <si>
    <t xml:space="preserve">   Medio Circulante</t>
  </si>
  <si>
    <t xml:space="preserve">       Billetes y monedas en poder del público</t>
  </si>
  <si>
    <t xml:space="preserve">           Moneda Nacional</t>
  </si>
  <si>
    <t xml:space="preserve">           Moneda Extranjera</t>
  </si>
  <si>
    <t xml:space="preserve">           Moneda Nacional con Mantenimiento de Valor</t>
  </si>
  <si>
    <t xml:space="preserve">   Cuasi Dinero</t>
  </si>
  <si>
    <t xml:space="preserve">       Caja de ahorro</t>
  </si>
  <si>
    <t xml:space="preserve">       Depósitos a Plazo fijo</t>
  </si>
  <si>
    <t xml:space="preserve">           Unidad de Fomento a la Vivienda</t>
  </si>
  <si>
    <t xml:space="preserve">        Bancos Comerciales</t>
  </si>
  <si>
    <t xml:space="preserve">        Bancos Especializados</t>
  </si>
  <si>
    <t xml:space="preserve">       Depósitos vista  </t>
  </si>
  <si>
    <t>b) Cuentas del Balance Consolidado de Bancos Comerciales (- caja - obligaciones con bancos especializados)</t>
  </si>
  <si>
    <t>c) Cuentas del Balance del Banco Central (- depósitos de bancos especializados)</t>
  </si>
  <si>
    <t>d) Cuentas del Balance Consolidado del Sistema Monetario (otras cuentas de activo + financiamiento a bancos especializados)</t>
  </si>
  <si>
    <t>e) Cuentas del Balance Consolidado del FONDESIF (disponible + otras cuentas de activo - obligaciones con el BCB)</t>
  </si>
  <si>
    <t>Cuadro Nº 7.02.02</t>
  </si>
  <si>
    <t>2004</t>
  </si>
  <si>
    <t>Aportes a Organismos Internacionales</t>
  </si>
  <si>
    <t>Crédito al Sector Público</t>
  </si>
  <si>
    <t>Financiamiento al Sector Privado</t>
  </si>
  <si>
    <t>Total Activo y Pasivo</t>
  </si>
  <si>
    <t>Depósitos de Organismos Internacionales</t>
  </si>
  <si>
    <t xml:space="preserve">       Depósitos del Sector Público</t>
  </si>
  <si>
    <t>2005</t>
  </si>
  <si>
    <t>Otras Cuentas de Pasivo</t>
  </si>
  <si>
    <t>Capital y Reservas</t>
  </si>
  <si>
    <t>2006</t>
  </si>
  <si>
    <t>(p): Preliminar</t>
  </si>
  <si>
    <t>2007</t>
  </si>
  <si>
    <t>2008</t>
  </si>
  <si>
    <t>2009</t>
  </si>
  <si>
    <t>a) Cuentas del Balance Consolidado de Bancos Especializados (disponible + otras cuentas de activo +  buffer stock - caja - obligaciones con el BCB)</t>
  </si>
  <si>
    <t xml:space="preserve">     Empresas  Públicas</t>
  </si>
  <si>
    <t xml:space="preserve"> Existencia de Minerales</t>
  </si>
  <si>
    <t>2010</t>
  </si>
  <si>
    <t>Otros Activos a Mediano y Largo Plazo</t>
  </si>
  <si>
    <t>Obligaciones con el Sector Privado y con Empresas con Participación Estatal</t>
  </si>
  <si>
    <t>Obligaciones Externas a Mediano y Largo Plazo</t>
  </si>
  <si>
    <r>
      <t xml:space="preserve">(5) </t>
    </r>
    <r>
      <rPr>
        <sz val="10"/>
        <color indexed="18"/>
        <rFont val="Arial"/>
        <family val="2"/>
      </rPr>
      <t xml:space="preserve">Dato recién a partir de la gestión 2005, cuyo valor en millones de bolivianos resulta poco representativo.                                        </t>
    </r>
  </si>
  <si>
    <t>2011</t>
  </si>
  <si>
    <t xml:space="preserve">2012 </t>
  </si>
  <si>
    <t>2013</t>
  </si>
  <si>
    <r>
      <t xml:space="preserve">           Unidad de Fomento a la Vivienda</t>
    </r>
    <r>
      <rPr>
        <vertAlign val="superscript"/>
        <sz val="10"/>
        <color indexed="18"/>
        <rFont val="Arial"/>
        <family val="2"/>
      </rPr>
      <t xml:space="preserve"> </t>
    </r>
  </si>
  <si>
    <t>2014</t>
  </si>
  <si>
    <t>2015</t>
  </si>
  <si>
    <t xml:space="preserve">     Obligaciones a Corto Plazo (b)</t>
  </si>
  <si>
    <t xml:space="preserve">        BDP</t>
  </si>
  <si>
    <t>2016</t>
  </si>
  <si>
    <t>2017</t>
  </si>
  <si>
    <t xml:space="preserve"> Activos Externos Netos  (a-b) </t>
  </si>
  <si>
    <t xml:space="preserve">     Activos Brutos (a) </t>
  </si>
  <si>
    <t>2018</t>
  </si>
  <si>
    <t>2019</t>
  </si>
  <si>
    <t>f) Cuentas del Balance Consolidado de NAFIBO (disponible + otras cuentas de activo - obligaciones con el BCB)</t>
  </si>
  <si>
    <t>Fuente: Banco Central de Bolivia</t>
  </si>
  <si>
    <t xml:space="preserve">            Instituto Nacional de Estadística</t>
  </si>
  <si>
    <t>(1) Monetario, Especializados, FONDESIF y BDP (Ex NAFIBO)</t>
  </si>
  <si>
    <t>(2) Suma de:</t>
  </si>
  <si>
    <t>(3)  Incluye Certificados de Devolución de Depósitos (CDD)</t>
  </si>
  <si>
    <r>
      <t xml:space="preserve"> Otras Cuentas de Activo</t>
    </r>
    <r>
      <rPr>
        <b/>
        <vertAlign val="superscript"/>
        <sz val="10"/>
        <color indexed="18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(2)</t>
    </r>
  </si>
  <si>
    <r>
      <t xml:space="preserve">       Otras Obligaciones </t>
    </r>
    <r>
      <rPr>
        <vertAlign val="superscript"/>
        <sz val="10"/>
        <rFont val="Arial"/>
        <family val="2"/>
      </rPr>
      <t>(3)</t>
    </r>
  </si>
  <si>
    <r>
      <t>BOLIVIA: BALANCE CONSOLIDADO DEL SISTEMA BANCARIO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2013 - 2022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</si>
</sst>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p_t_a_-;\-* #,##0.00\ _p_t_a_-;_-* &quot;-&quot;??\ _p_t_a_-;_-@_-"/>
    <numFmt numFmtId="165" formatCode="_(* #,##0_);_(* \(#,##0\);_(* &quot;-&quot;??_);_(@_)"/>
  </numFmts>
  <fonts count="21" x14ac:knownFonts="1">
    <font>
      <sz val="10"/>
      <name val="Arial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9"/>
      <color indexed="18"/>
      <name val="Arial"/>
      <family val="2"/>
    </font>
    <font>
      <vertAlign val="superscript"/>
      <sz val="10"/>
      <color indexed="18"/>
      <name val="Arial"/>
      <family val="2"/>
    </font>
    <font>
      <vertAlign val="superscript"/>
      <sz val="9"/>
      <color indexed="18"/>
      <name val="Arial"/>
      <family val="2"/>
    </font>
    <font>
      <b/>
      <sz val="10"/>
      <name val="Arial"/>
      <family val="2"/>
    </font>
    <font>
      <b/>
      <vertAlign val="superscript"/>
      <sz val="10"/>
      <color indexed="18"/>
      <name val="Arial"/>
      <family val="2"/>
    </font>
    <font>
      <b/>
      <vertAlign val="superscript"/>
      <sz val="10"/>
      <color indexed="16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/>
      <right style="dashed">
        <color rgb="FF531A42"/>
      </right>
      <top/>
      <bottom/>
      <diagonal/>
    </border>
    <border>
      <left style="dashed">
        <color rgb="FF531A42"/>
      </left>
      <right style="thin">
        <color indexed="64"/>
      </right>
      <top/>
      <bottom/>
      <diagonal/>
    </border>
    <border>
      <left style="dashed">
        <color rgb="FF531A42"/>
      </left>
      <right style="dashed">
        <color rgb="FF531A42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3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9" fillId="0" borderId="0" xfId="0" applyFont="1" applyFill="1"/>
    <xf numFmtId="0" fontId="5" fillId="0" borderId="0" xfId="0" applyFont="1"/>
    <xf numFmtId="165" fontId="5" fillId="0" borderId="1" xfId="1" applyNumberFormat="1" applyFont="1" applyFill="1" applyBorder="1" applyAlignment="1">
      <alignment horizontal="left" indent="1"/>
    </xf>
    <xf numFmtId="0" fontId="8" fillId="0" borderId="0" xfId="0" applyFont="1" applyAlignment="1">
      <alignment horizontal="left" indent="4"/>
    </xf>
    <xf numFmtId="0" fontId="6" fillId="0" borderId="0" xfId="0" applyFont="1" applyAlignment="1">
      <alignment horizontal="left" indent="5"/>
    </xf>
    <xf numFmtId="0" fontId="7" fillId="0" borderId="0" xfId="0" applyFont="1" applyAlignment="1" applyProtection="1">
      <alignment horizontal="left" indent="4"/>
    </xf>
    <xf numFmtId="0" fontId="4" fillId="0" borderId="0" xfId="0" applyFont="1" applyAlignment="1" applyProtection="1">
      <alignment horizontal="left" indent="4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left" indent="1"/>
    </xf>
    <xf numFmtId="3" fontId="16" fillId="3" borderId="5" xfId="0" applyNumberFormat="1" applyFont="1" applyFill="1" applyBorder="1" applyAlignment="1">
      <alignment horizontal="right"/>
    </xf>
    <xf numFmtId="0" fontId="17" fillId="0" borderId="4" xfId="2" applyFont="1" applyBorder="1" applyAlignment="1">
      <alignment horizontal="left" indent="1"/>
    </xf>
    <xf numFmtId="3" fontId="17" fillId="4" borderId="5" xfId="1" applyNumberFormat="1" applyFont="1" applyFill="1" applyBorder="1" applyAlignment="1">
      <alignment horizontal="right"/>
    </xf>
    <xf numFmtId="3" fontId="16" fillId="3" borderId="6" xfId="0" applyNumberFormat="1" applyFont="1" applyFill="1" applyBorder="1" applyAlignment="1">
      <alignment horizontal="right"/>
    </xf>
    <xf numFmtId="3" fontId="17" fillId="4" borderId="6" xfId="1" applyNumberFormat="1" applyFont="1" applyFill="1" applyBorder="1" applyAlignment="1">
      <alignment horizontal="right"/>
    </xf>
    <xf numFmtId="0" fontId="18" fillId="4" borderId="0" xfId="2" applyFont="1" applyFill="1"/>
    <xf numFmtId="0" fontId="18" fillId="4" borderId="0" xfId="2" applyFont="1" applyFill="1" applyAlignment="1">
      <alignment horizontal="left" indent="1"/>
    </xf>
    <xf numFmtId="3" fontId="4" fillId="0" borderId="7" xfId="0" applyNumberFormat="1" applyFont="1" applyFill="1" applyBorder="1"/>
    <xf numFmtId="3" fontId="4" fillId="0" borderId="8" xfId="0" applyNumberFormat="1" applyFont="1" applyFill="1" applyBorder="1"/>
    <xf numFmtId="3" fontId="4" fillId="0" borderId="9" xfId="0" applyNumberFormat="1" applyFont="1" applyFill="1" applyBorder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600074</xdr:colOff>
      <xdr:row>0</xdr:row>
      <xdr:rowOff>0</xdr:rowOff>
    </xdr:from>
    <xdr:to>
      <xdr:col>1</xdr:col>
      <xdr:colOff>1600200</xdr:colOff>
      <xdr:row>3</xdr:row>
      <xdr:rowOff>159369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4" y="0"/>
          <a:ext cx="1600201" cy="845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8"/>
  <sheetViews>
    <sheetView showGridLines="0" tabSelected="1" workbookViewId="0">
      <selection activeCell="B7" sqref="B7"/>
    </sheetView>
  </sheetViews>
  <sheetFormatPr baseColWidth="10" defaultRowHeight="12.75" x14ac:dyDescent="0.2"/>
  <cols>
    <col min="1" max="1" width="9" customWidth="1"/>
    <col min="2" max="2" width="59.85546875" customWidth="1"/>
    <col min="3" max="17" width="11.42578125" hidden="1" customWidth="1"/>
    <col min="18" max="20" width="0" hidden="1" customWidth="1"/>
  </cols>
  <sheetData>
    <row r="1" spans="2:30" ht="18" customHeight="1" x14ac:dyDescent="0.2"/>
    <row r="2" spans="2:30" ht="18" customHeight="1" x14ac:dyDescent="0.2"/>
    <row r="3" spans="2:30" ht="18" customHeight="1" x14ac:dyDescent="0.2"/>
    <row r="4" spans="2:30" ht="18" customHeight="1" x14ac:dyDescent="0.2"/>
    <row r="5" spans="2:30" ht="18" customHeight="1" x14ac:dyDescent="0.2"/>
    <row r="6" spans="2:30" x14ac:dyDescent="0.2">
      <c r="B6" s="14" t="s">
        <v>32</v>
      </c>
      <c r="C6" s="1"/>
      <c r="D6" s="1"/>
      <c r="E6" s="1"/>
      <c r="F6" s="1"/>
      <c r="G6" s="1"/>
      <c r="H6" s="1"/>
      <c r="I6" s="1"/>
      <c r="J6" s="2"/>
      <c r="K6" s="2"/>
    </row>
    <row r="7" spans="2:30" ht="14.25" x14ac:dyDescent="0.2">
      <c r="B7" s="14" t="s">
        <v>78</v>
      </c>
      <c r="C7" s="1"/>
      <c r="D7" s="1"/>
      <c r="E7" s="1"/>
      <c r="F7" s="1"/>
      <c r="G7" s="1"/>
      <c r="H7" s="1"/>
      <c r="I7" s="1"/>
      <c r="J7" s="2"/>
      <c r="K7" s="2"/>
    </row>
    <row r="8" spans="2:30" x14ac:dyDescent="0.2">
      <c r="B8" s="15" t="s">
        <v>0</v>
      </c>
      <c r="C8" s="1"/>
      <c r="D8" s="1"/>
      <c r="E8" s="1"/>
      <c r="F8" s="1"/>
      <c r="G8" s="1"/>
      <c r="H8" s="1"/>
      <c r="I8" s="1"/>
      <c r="J8" s="2"/>
      <c r="K8" s="2"/>
    </row>
    <row r="9" spans="2:30" s="5" customFormat="1" ht="24.75" customHeight="1" x14ac:dyDescent="0.2">
      <c r="B9" s="16" t="s">
        <v>2</v>
      </c>
      <c r="C9" s="17" t="s">
        <v>3</v>
      </c>
      <c r="D9" s="17" t="s">
        <v>4</v>
      </c>
      <c r="E9" s="17" t="s">
        <v>5</v>
      </c>
      <c r="F9" s="17" t="s">
        <v>6</v>
      </c>
      <c r="G9" s="17" t="s">
        <v>15</v>
      </c>
      <c r="H9" s="17" t="s">
        <v>7</v>
      </c>
      <c r="I9" s="17" t="s">
        <v>8</v>
      </c>
      <c r="J9" s="17" t="s">
        <v>9</v>
      </c>
      <c r="K9" s="17" t="s">
        <v>10</v>
      </c>
      <c r="L9" s="17" t="s">
        <v>33</v>
      </c>
      <c r="M9" s="17" t="s">
        <v>40</v>
      </c>
      <c r="N9" s="17" t="s">
        <v>43</v>
      </c>
      <c r="O9" s="17" t="s">
        <v>45</v>
      </c>
      <c r="P9" s="17" t="s">
        <v>46</v>
      </c>
      <c r="Q9" s="17" t="s">
        <v>47</v>
      </c>
      <c r="R9" s="17" t="s">
        <v>51</v>
      </c>
      <c r="S9" s="17" t="s">
        <v>56</v>
      </c>
      <c r="T9" s="17" t="s">
        <v>57</v>
      </c>
      <c r="U9" s="17" t="s">
        <v>58</v>
      </c>
      <c r="V9" s="17" t="s">
        <v>60</v>
      </c>
      <c r="W9" s="17" t="s">
        <v>61</v>
      </c>
      <c r="X9" s="17" t="s">
        <v>64</v>
      </c>
      <c r="Y9" s="17" t="s">
        <v>65</v>
      </c>
      <c r="Z9" s="17" t="s">
        <v>68</v>
      </c>
      <c r="AA9" s="17" t="s">
        <v>69</v>
      </c>
      <c r="AB9" s="17">
        <v>2020</v>
      </c>
      <c r="AC9" s="17">
        <v>2021</v>
      </c>
      <c r="AD9" s="17">
        <v>2022</v>
      </c>
    </row>
    <row r="10" spans="2:30" s="5" customFormat="1" ht="13.5" customHeight="1" x14ac:dyDescent="0.2">
      <c r="B10" s="18" t="s">
        <v>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22"/>
    </row>
    <row r="11" spans="2:30" s="6" customFormat="1" x14ac:dyDescent="0.2">
      <c r="B11" s="18" t="s">
        <v>66</v>
      </c>
      <c r="C11" s="19">
        <v>1711.422</v>
      </c>
      <c r="D11" s="19">
        <v>3334.8009999999999</v>
      </c>
      <c r="E11" s="19">
        <v>3696.4468819999993</v>
      </c>
      <c r="F11" s="19">
        <v>4900.1189999999997</v>
      </c>
      <c r="G11" s="19">
        <v>6538.0566589999999</v>
      </c>
      <c r="H11" s="19">
        <v>8531.7790300000015</v>
      </c>
      <c r="I11" s="19">
        <v>11490.412306</v>
      </c>
      <c r="J11" s="19">
        <v>10172.043586000002</v>
      </c>
      <c r="K11" s="19">
        <v>11642.883901000001</v>
      </c>
      <c r="L11" s="19">
        <v>12929.007981000001</v>
      </c>
      <c r="M11" s="19">
        <v>19469.392103092901</v>
      </c>
      <c r="N11" s="19">
        <v>31564.801173988799</v>
      </c>
      <c r="O11" s="19">
        <v>45339.003743819703</v>
      </c>
      <c r="P11" s="19">
        <v>59511.353896537919</v>
      </c>
      <c r="Q11" s="19">
        <v>69024.716102525446</v>
      </c>
      <c r="R11" s="19">
        <v>76460.619421693453</v>
      </c>
      <c r="S11" s="19">
        <f t="shared" ref="S11:Y11" si="0">+S12-S13</f>
        <v>89759.857407401098</v>
      </c>
      <c r="T11" s="19">
        <f t="shared" si="0"/>
        <v>104002.6783794628</v>
      </c>
      <c r="U11" s="19">
        <f t="shared" si="0"/>
        <v>108984.55004731521</v>
      </c>
      <c r="V11" s="19">
        <f t="shared" si="0"/>
        <v>117480.5550864364</v>
      </c>
      <c r="W11" s="19">
        <f t="shared" si="0"/>
        <v>106236.3415767774</v>
      </c>
      <c r="X11" s="19">
        <f t="shared" si="0"/>
        <v>84583.814108286388</v>
      </c>
      <c r="Y11" s="19">
        <f t="shared" si="0"/>
        <v>85543.944533162809</v>
      </c>
      <c r="Z11" s="19">
        <f>+Z12-Z13</f>
        <v>74120.566630708199</v>
      </c>
      <c r="AA11" s="19">
        <f>+AA12-AA13</f>
        <v>54089.533379255197</v>
      </c>
      <c r="AB11" s="19">
        <f>+AB12-AB13</f>
        <v>44690.672975767004</v>
      </c>
      <c r="AC11" s="19">
        <f>+AC12-AC13</f>
        <v>41264.858350095397</v>
      </c>
      <c r="AD11" s="22">
        <f>+AD12-AD13</f>
        <v>44339.921090655596</v>
      </c>
    </row>
    <row r="12" spans="2:30" s="2" customFormat="1" x14ac:dyDescent="0.2">
      <c r="B12" s="20" t="s">
        <v>67</v>
      </c>
      <c r="C12" s="21">
        <v>4353.7250000000004</v>
      </c>
      <c r="D12" s="21">
        <v>6326.598</v>
      </c>
      <c r="E12" s="21">
        <v>7075.1841719999993</v>
      </c>
      <c r="F12" s="21">
        <v>8993.6479999999992</v>
      </c>
      <c r="G12" s="21">
        <v>10087.635343</v>
      </c>
      <c r="H12" s="21">
        <v>10878.292528000002</v>
      </c>
      <c r="I12" s="21">
        <v>12370.535962</v>
      </c>
      <c r="J12" s="21">
        <v>11177.273699000001</v>
      </c>
      <c r="K12" s="21">
        <v>12826.275326000001</v>
      </c>
      <c r="L12" s="21">
        <v>14412.096534</v>
      </c>
      <c r="M12" s="21">
        <v>20278.9099936729</v>
      </c>
      <c r="N12" s="21">
        <v>31766.046122829299</v>
      </c>
      <c r="O12" s="21">
        <v>45455.388381281802</v>
      </c>
      <c r="P12" s="21">
        <v>59656.327088182523</v>
      </c>
      <c r="Q12" s="21">
        <v>69137.276855552642</v>
      </c>
      <c r="R12" s="21">
        <v>76566.547737729648</v>
      </c>
      <c r="S12" s="21">
        <v>89841.738733391903</v>
      </c>
      <c r="T12" s="21">
        <v>104106.335420492</v>
      </c>
      <c r="U12" s="21">
        <v>109183.94702628</v>
      </c>
      <c r="V12" s="21">
        <v>117923.817129114</v>
      </c>
      <c r="W12" s="21">
        <v>106856.400595902</v>
      </c>
      <c r="X12" s="21">
        <v>85595.517845006194</v>
      </c>
      <c r="Y12" s="21">
        <v>86207.041934877401</v>
      </c>
      <c r="Z12" s="21">
        <v>74685.801318809405</v>
      </c>
      <c r="AA12" s="21">
        <v>54494.613986276199</v>
      </c>
      <c r="AB12" s="21">
        <v>45200.229919945203</v>
      </c>
      <c r="AC12" s="21">
        <v>41435.878660748</v>
      </c>
      <c r="AD12" s="23">
        <v>44653.209986218797</v>
      </c>
    </row>
    <row r="13" spans="2:30" s="2" customFormat="1" x14ac:dyDescent="0.2">
      <c r="B13" s="20" t="s">
        <v>62</v>
      </c>
      <c r="C13" s="21">
        <v>2642.3029999999999</v>
      </c>
      <c r="D13" s="21">
        <v>2991.797</v>
      </c>
      <c r="E13" s="21">
        <v>3378.73729</v>
      </c>
      <c r="F13" s="21">
        <v>4093.529</v>
      </c>
      <c r="G13" s="21">
        <v>3549.5786840000001</v>
      </c>
      <c r="H13" s="21">
        <v>2346.5134980000003</v>
      </c>
      <c r="I13" s="21">
        <v>880.12365599999998</v>
      </c>
      <c r="J13" s="21">
        <v>1005.2301129999998</v>
      </c>
      <c r="K13" s="21">
        <v>1183.3914249999998</v>
      </c>
      <c r="L13" s="21">
        <v>1483.088553</v>
      </c>
      <c r="M13" s="21">
        <v>809.51789057999997</v>
      </c>
      <c r="N13" s="21">
        <v>201.2449488405</v>
      </c>
      <c r="O13" s="21">
        <v>116.38463746209999</v>
      </c>
      <c r="P13" s="21">
        <v>144.97319164460001</v>
      </c>
      <c r="Q13" s="21">
        <v>112.56075302720002</v>
      </c>
      <c r="R13" s="21">
        <v>105.92831603619999</v>
      </c>
      <c r="S13" s="21">
        <v>81.881325990799994</v>
      </c>
      <c r="T13" s="21">
        <v>103.6570410292</v>
      </c>
      <c r="U13" s="21">
        <v>199.39697896480001</v>
      </c>
      <c r="V13" s="21">
        <v>443.26204267759999</v>
      </c>
      <c r="W13" s="21">
        <v>620.05901912460001</v>
      </c>
      <c r="X13" s="21">
        <v>1011.7037367198</v>
      </c>
      <c r="Y13" s="21">
        <v>663.09740171459998</v>
      </c>
      <c r="Z13" s="21">
        <v>565.23468810120005</v>
      </c>
      <c r="AA13" s="21">
        <v>405.08060702099999</v>
      </c>
      <c r="AB13" s="21">
        <v>509.55694417820001</v>
      </c>
      <c r="AC13" s="21">
        <v>171.02031065259999</v>
      </c>
      <c r="AD13" s="23">
        <v>313.28889556320001</v>
      </c>
    </row>
    <row r="14" spans="2:30" s="6" customFormat="1" x14ac:dyDescent="0.2">
      <c r="B14" s="18" t="s">
        <v>34</v>
      </c>
      <c r="C14" s="19">
        <v>719.12400000000002</v>
      </c>
      <c r="D14" s="19">
        <v>755.59100000000001</v>
      </c>
      <c r="E14" s="19">
        <v>649.76049799999998</v>
      </c>
      <c r="F14" s="19">
        <v>683.70299999999997</v>
      </c>
      <c r="G14" s="19">
        <v>732.57252399999993</v>
      </c>
      <c r="H14" s="19">
        <v>789.07053000000008</v>
      </c>
      <c r="I14" s="19">
        <v>850.39035000000001</v>
      </c>
      <c r="J14" s="19">
        <v>946.13597300000004</v>
      </c>
      <c r="K14" s="19">
        <v>1082.082854</v>
      </c>
      <c r="L14" s="19">
        <v>1133.549683</v>
      </c>
      <c r="M14" s="19">
        <v>1151.3101320000001</v>
      </c>
      <c r="N14" s="19">
        <v>1164.4314183450001</v>
      </c>
      <c r="O14" s="19">
        <v>1132.6140624049999</v>
      </c>
      <c r="P14" s="19">
        <v>1059.117752505</v>
      </c>
      <c r="Q14" s="19">
        <v>1077.5185525050001</v>
      </c>
      <c r="R14" s="19">
        <v>1320.7762302789999</v>
      </c>
      <c r="S14" s="19">
        <v>1345.0001752614</v>
      </c>
      <c r="T14" s="19">
        <v>2165.6231176831998</v>
      </c>
      <c r="U14" s="19">
        <v>1682.8443840012001</v>
      </c>
      <c r="V14" s="19">
        <v>1754.8475723772001</v>
      </c>
      <c r="W14" s="19">
        <v>1732.5212913946</v>
      </c>
      <c r="X14" s="19">
        <v>1631.1524301548</v>
      </c>
      <c r="Y14" s="19">
        <v>1545.997365164</v>
      </c>
      <c r="Z14" s="19">
        <v>1540.5609523640001</v>
      </c>
      <c r="AA14" s="19">
        <v>1529.0174931639999</v>
      </c>
      <c r="AB14" s="19">
        <v>1519.928267564</v>
      </c>
      <c r="AC14" s="19">
        <v>1519.928267564</v>
      </c>
      <c r="AD14" s="22">
        <v>1519.928267564</v>
      </c>
    </row>
    <row r="15" spans="2:30" s="6" customFormat="1" x14ac:dyDescent="0.2">
      <c r="B15" s="18" t="s">
        <v>52</v>
      </c>
      <c r="C15" s="19"/>
      <c r="D15" s="19"/>
      <c r="E15" s="19"/>
      <c r="F15" s="19"/>
      <c r="G15" s="19"/>
      <c r="H15" s="19"/>
      <c r="I15" s="19"/>
      <c r="J15" s="19"/>
      <c r="K15" s="19">
        <v>43.960998880200002</v>
      </c>
      <c r="L15" s="19">
        <v>121.29049457639999</v>
      </c>
      <c r="M15" s="19">
        <v>141.9519296</v>
      </c>
      <c r="N15" s="19">
        <v>1394.9968377163</v>
      </c>
      <c r="O15" s="19">
        <v>1469.2745926171999</v>
      </c>
      <c r="P15" s="19">
        <v>1416.8918895290003</v>
      </c>
      <c r="Q15" s="19">
        <v>1465.7461637325</v>
      </c>
      <c r="R15" s="19">
        <v>1620.7046426796003</v>
      </c>
      <c r="S15" s="19">
        <v>1466.6379769355999</v>
      </c>
      <c r="T15" s="19">
        <v>1479.3994149354</v>
      </c>
      <c r="U15" s="19">
        <v>1733.1476185869999</v>
      </c>
      <c r="V15" s="19">
        <v>1689.4308878062</v>
      </c>
      <c r="W15" s="19">
        <v>1695.9478881492</v>
      </c>
      <c r="X15" s="19">
        <v>1716.6442825924</v>
      </c>
      <c r="Y15" s="19">
        <v>1745.9878645412</v>
      </c>
      <c r="Z15" s="19">
        <v>1752.8163077866</v>
      </c>
      <c r="AA15" s="19">
        <v>1802.815692461</v>
      </c>
      <c r="AB15" s="19">
        <v>1867.9714640663999</v>
      </c>
      <c r="AC15" s="19">
        <v>1970.1811231270001</v>
      </c>
      <c r="AD15" s="22">
        <v>1970.1726379930001</v>
      </c>
    </row>
    <row r="16" spans="2:30" s="6" customFormat="1" x14ac:dyDescent="0.2">
      <c r="B16" s="18" t="s">
        <v>35</v>
      </c>
      <c r="C16" s="19">
        <v>5016.7870000000003</v>
      </c>
      <c r="D16" s="19">
        <v>5560.3769890000003</v>
      </c>
      <c r="E16" s="19">
        <v>5182.8072555199988</v>
      </c>
      <c r="F16" s="19">
        <v>5028.8554000080003</v>
      </c>
      <c r="G16" s="19">
        <v>5160.6448899060006</v>
      </c>
      <c r="H16" s="19">
        <v>5824.6100269480003</v>
      </c>
      <c r="I16" s="19">
        <v>7076.3836382580002</v>
      </c>
      <c r="J16" s="19">
        <v>8283.6543695839991</v>
      </c>
      <c r="K16" s="19">
        <v>9045.0699141559999</v>
      </c>
      <c r="L16" s="19">
        <v>10171.087098411999</v>
      </c>
      <c r="M16" s="19">
        <v>10249.1820829392</v>
      </c>
      <c r="N16" s="19">
        <v>7906.8913028721099</v>
      </c>
      <c r="O16" s="19">
        <v>7840.8954984551992</v>
      </c>
      <c r="P16" s="19">
        <v>9850.9622063767656</v>
      </c>
      <c r="Q16" s="19">
        <v>11290.88808995565</v>
      </c>
      <c r="R16" s="19">
        <v>11629.079374836316</v>
      </c>
      <c r="S16" s="19">
        <f t="shared" ref="S16:Y16" si="1">+S17+S18</f>
        <v>14040.402600335099</v>
      </c>
      <c r="T16" s="19">
        <f t="shared" si="1"/>
        <v>18852.053358173398</v>
      </c>
      <c r="U16" s="19">
        <f t="shared" si="1"/>
        <v>23268.873662375299</v>
      </c>
      <c r="V16" s="19">
        <f t="shared" si="1"/>
        <v>27394.089415987801</v>
      </c>
      <c r="W16" s="19">
        <f t="shared" si="1"/>
        <v>33073.3922699389</v>
      </c>
      <c r="X16" s="19">
        <f t="shared" si="1"/>
        <v>40428.012882008101</v>
      </c>
      <c r="Y16" s="19">
        <f t="shared" si="1"/>
        <v>47900.811953377997</v>
      </c>
      <c r="Z16" s="19">
        <f>+Z17+Z18</f>
        <v>54368.369519737804</v>
      </c>
      <c r="AA16" s="19">
        <f>+AA17+AA18</f>
        <v>62464.108076580203</v>
      </c>
      <c r="AB16" s="19">
        <f>+AB17+AB18</f>
        <v>88691.8370602785</v>
      </c>
      <c r="AC16" s="19">
        <f>+AC17+AC18</f>
        <v>101795.8007872669</v>
      </c>
      <c r="AD16" s="22">
        <f>+AD17+AD18</f>
        <v>93049.363729758901</v>
      </c>
    </row>
    <row r="17" spans="2:30" s="2" customFormat="1" x14ac:dyDescent="0.2">
      <c r="B17" s="20" t="s">
        <v>11</v>
      </c>
      <c r="C17" s="21">
        <v>4903.6109999999999</v>
      </c>
      <c r="D17" s="21">
        <v>5441.4619890000004</v>
      </c>
      <c r="E17" s="21">
        <v>5182.8072555199988</v>
      </c>
      <c r="F17" s="21">
        <v>5028.8554000080003</v>
      </c>
      <c r="G17" s="21">
        <v>5160.6448899060006</v>
      </c>
      <c r="H17" s="21">
        <v>5824.6100269480003</v>
      </c>
      <c r="I17" s="21">
        <v>7076.3836382580002</v>
      </c>
      <c r="J17" s="21">
        <v>8283.6543695839991</v>
      </c>
      <c r="K17" s="21">
        <v>9045.0699141559999</v>
      </c>
      <c r="L17" s="21">
        <v>10171.087098411999</v>
      </c>
      <c r="M17" s="21">
        <v>10249.1820829392</v>
      </c>
      <c r="N17" s="21">
        <v>7906.8913028721099</v>
      </c>
      <c r="O17" s="21">
        <v>7840.8954984551992</v>
      </c>
      <c r="P17" s="21">
        <v>9850.9622063767656</v>
      </c>
      <c r="Q17" s="21">
        <v>11290.88808995565</v>
      </c>
      <c r="R17" s="21">
        <v>11629.079374836316</v>
      </c>
      <c r="S17" s="21">
        <v>10799.0267337851</v>
      </c>
      <c r="T17" s="21">
        <v>10847.3564903034</v>
      </c>
      <c r="U17" s="21">
        <v>10772.946164185299</v>
      </c>
      <c r="V17" s="21">
        <v>11011.3793615178</v>
      </c>
      <c r="W17" s="21">
        <v>12099.4670224089</v>
      </c>
      <c r="X17" s="21">
        <v>12882.820852578099</v>
      </c>
      <c r="Y17" s="21">
        <v>14885.549250378001</v>
      </c>
      <c r="Z17" s="21">
        <v>19049.745670427801</v>
      </c>
      <c r="AA17" s="21">
        <v>25143.4445997002</v>
      </c>
      <c r="AB17" s="21">
        <v>52041.495014948501</v>
      </c>
      <c r="AC17" s="21">
        <v>64803.2097425869</v>
      </c>
      <c r="AD17" s="23">
        <v>55885.095626468901</v>
      </c>
    </row>
    <row r="18" spans="2:30" s="2" customFormat="1" x14ac:dyDescent="0.2">
      <c r="B18" s="20" t="s">
        <v>49</v>
      </c>
      <c r="C18" s="21">
        <v>113.176</v>
      </c>
      <c r="D18" s="21">
        <v>118.91500000000001</v>
      </c>
      <c r="E18" s="21">
        <v>0</v>
      </c>
      <c r="F18" s="21">
        <v>0</v>
      </c>
      <c r="G18" s="21">
        <v>0</v>
      </c>
      <c r="H18" s="21">
        <v>0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>
        <v>3241.37586655</v>
      </c>
      <c r="T18" s="21">
        <v>8004.6968678699996</v>
      </c>
      <c r="U18" s="21">
        <v>12495.92749819</v>
      </c>
      <c r="V18" s="21">
        <v>16382.710054470001</v>
      </c>
      <c r="W18" s="21">
        <v>20973.925247530002</v>
      </c>
      <c r="X18" s="21">
        <v>27545.19202943</v>
      </c>
      <c r="Y18" s="21">
        <v>33015.262703</v>
      </c>
      <c r="Z18" s="21">
        <v>35318.623849310003</v>
      </c>
      <c r="AA18" s="21">
        <v>37320.66347688</v>
      </c>
      <c r="AB18" s="21">
        <v>36650.342045329999</v>
      </c>
      <c r="AC18" s="21">
        <v>36992.591044679997</v>
      </c>
      <c r="AD18" s="23">
        <v>37164.26810329</v>
      </c>
    </row>
    <row r="19" spans="2:30" s="6" customFormat="1" x14ac:dyDescent="0.2">
      <c r="B19" s="18" t="s">
        <v>36</v>
      </c>
      <c r="C19" s="19">
        <v>15537.954</v>
      </c>
      <c r="D19" s="19">
        <v>17646.083999999999</v>
      </c>
      <c r="E19" s="19">
        <v>21058.036</v>
      </c>
      <c r="F19" s="19">
        <v>26042.429</v>
      </c>
      <c r="G19" s="19">
        <v>27112.376</v>
      </c>
      <c r="H19" s="19">
        <v>26325.851999999999</v>
      </c>
      <c r="I19" s="19">
        <v>24078.897000000001</v>
      </c>
      <c r="J19" s="19">
        <v>23964.720000000001</v>
      </c>
      <c r="K19" s="19">
        <v>23852.01</v>
      </c>
      <c r="L19" s="19">
        <v>22846.658734883302</v>
      </c>
      <c r="M19" s="19">
        <v>24092.585387699244</v>
      </c>
      <c r="N19" s="19">
        <v>25169.735715410399</v>
      </c>
      <c r="O19" s="19">
        <v>27322.414364000771</v>
      </c>
      <c r="P19" s="19">
        <v>28810.695549563046</v>
      </c>
      <c r="Q19" s="19">
        <v>30957.215705703107</v>
      </c>
      <c r="R19" s="19">
        <v>39269.853672828351</v>
      </c>
      <c r="S19" s="19">
        <f t="shared" ref="S19:X19" si="2">SUM(S21:S24)</f>
        <v>48019.012331704012</v>
      </c>
      <c r="T19" s="19">
        <f t="shared" si="2"/>
        <v>56356.193999779724</v>
      </c>
      <c r="U19" s="19">
        <f t="shared" si="2"/>
        <v>68547.230755959506</v>
      </c>
      <c r="V19" s="19">
        <f t="shared" si="2"/>
        <v>90668.623454188986</v>
      </c>
      <c r="W19" s="19">
        <f t="shared" si="2"/>
        <v>107912.33212026097</v>
      </c>
      <c r="X19" s="19">
        <f t="shared" si="2"/>
        <v>125416.62821708003</v>
      </c>
      <c r="Y19" s="19">
        <f>SUM(Y21:Y24)</f>
        <v>141703.30695573197</v>
      </c>
      <c r="Z19" s="19">
        <f>SUM(Z21:Z24)</f>
        <v>158734.44599273166</v>
      </c>
      <c r="AA19" s="19">
        <f>SUM(AA21:AA24)</f>
        <v>170152.42302155131</v>
      </c>
      <c r="AB19" s="19">
        <f>SUM(AB21:AB24)</f>
        <v>176369.16417164195</v>
      </c>
      <c r="AC19" s="19">
        <f>SUM(AC21:AC24)</f>
        <v>182847.00783961816</v>
      </c>
      <c r="AD19" s="22">
        <f>SUM(AD21:AD24)</f>
        <v>178888.80604128956</v>
      </c>
    </row>
    <row r="20" spans="2:30" s="2" customFormat="1" x14ac:dyDescent="0.2">
      <c r="B20" s="18" t="s">
        <v>12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22"/>
    </row>
    <row r="21" spans="2:30" s="2" customFormat="1" x14ac:dyDescent="0.2">
      <c r="B21" s="20" t="s">
        <v>25</v>
      </c>
      <c r="C21" s="21">
        <v>15044.83</v>
      </c>
      <c r="D21" s="21">
        <v>17021.714</v>
      </c>
      <c r="E21" s="21">
        <v>20721.817999999999</v>
      </c>
      <c r="F21" s="21">
        <v>25717.864000000001</v>
      </c>
      <c r="G21" s="21">
        <v>26768.524000000001</v>
      </c>
      <c r="H21" s="21">
        <v>25970.738000000001</v>
      </c>
      <c r="I21" s="21">
        <v>23627.092000000001</v>
      </c>
      <c r="J21" s="21">
        <v>23228.793000000001</v>
      </c>
      <c r="K21" s="21">
        <v>23169.558000000001</v>
      </c>
      <c r="L21" s="21">
        <v>22360.4887348833</v>
      </c>
      <c r="M21" s="21">
        <v>23634.596286530799</v>
      </c>
      <c r="N21" s="21">
        <v>24751.735290758701</v>
      </c>
      <c r="O21" s="21">
        <v>26938.9371276354</v>
      </c>
      <c r="P21" s="21">
        <v>28476.374618611928</v>
      </c>
      <c r="Q21" s="21">
        <v>30637.091061347692</v>
      </c>
      <c r="R21" s="21">
        <v>38894.39508447703</v>
      </c>
      <c r="S21" s="21">
        <v>47680.5747327926</v>
      </c>
      <c r="T21" s="21">
        <v>56099.849794818198</v>
      </c>
      <c r="U21" s="21">
        <v>68215.022380390597</v>
      </c>
      <c r="V21" s="21">
        <v>90395.320119808195</v>
      </c>
      <c r="W21" s="21">
        <v>106924.837250283</v>
      </c>
      <c r="X21" s="21">
        <v>123830.94220564001</v>
      </c>
      <c r="Y21" s="21">
        <v>139395.117983923</v>
      </c>
      <c r="Z21" s="21">
        <v>155539.620014763</v>
      </c>
      <c r="AA21" s="21">
        <v>166913.05921194301</v>
      </c>
      <c r="AB21" s="21">
        <v>172502.19714348001</v>
      </c>
      <c r="AC21" s="21">
        <v>179023.21291077</v>
      </c>
      <c r="AD21" s="23">
        <v>174916.14030136101</v>
      </c>
    </row>
    <row r="22" spans="2:30" s="2" customFormat="1" x14ac:dyDescent="0.2">
      <c r="B22" s="20" t="s">
        <v>63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>
        <v>328.09969713999999</v>
      </c>
      <c r="X22" s="21">
        <v>706.51917762000005</v>
      </c>
      <c r="Y22" s="21">
        <v>1079.9346845800001</v>
      </c>
      <c r="Z22" s="21">
        <v>1786.0470835000001</v>
      </c>
      <c r="AA22" s="21">
        <v>1860.3385480699999</v>
      </c>
      <c r="AB22" s="21">
        <v>2581.5569919300001</v>
      </c>
      <c r="AC22" s="21">
        <v>2748.7969427899998</v>
      </c>
      <c r="AD22" s="23">
        <v>2740.93414106</v>
      </c>
    </row>
    <row r="23" spans="2:30" s="2" customFormat="1" x14ac:dyDescent="0.2">
      <c r="B23" s="20" t="s">
        <v>26</v>
      </c>
      <c r="C23" s="21">
        <v>385.392</v>
      </c>
      <c r="D23" s="21">
        <v>397.65800000000002</v>
      </c>
      <c r="E23" s="21">
        <v>173.23099999999999</v>
      </c>
      <c r="F23" s="21">
        <v>181.98099999999999</v>
      </c>
      <c r="G23" s="21">
        <v>192.85400000000001</v>
      </c>
      <c r="H23" s="21">
        <v>205.64699999999999</v>
      </c>
      <c r="I23" s="21">
        <v>219.399</v>
      </c>
      <c r="J23" s="21">
        <v>240.827</v>
      </c>
      <c r="K23" s="21">
        <v>251.7</v>
      </c>
      <c r="L23" s="21">
        <v>258.73599999999999</v>
      </c>
      <c r="M23" s="21">
        <v>250.96040919407699</v>
      </c>
      <c r="N23" s="21">
        <v>233.44927272577701</v>
      </c>
      <c r="O23" s="21">
        <v>216.65160993537054</v>
      </c>
      <c r="P23" s="21">
        <v>192.76738894111858</v>
      </c>
      <c r="Q23" s="21">
        <v>188.33946389541475</v>
      </c>
      <c r="R23" s="21">
        <v>169.32242204131461</v>
      </c>
      <c r="S23" s="21">
        <v>162.41557673141699</v>
      </c>
      <c r="T23" s="21">
        <v>150.76486375152601</v>
      </c>
      <c r="U23" s="21">
        <v>139.17685643891201</v>
      </c>
      <c r="V23" s="21">
        <v>45.164294950795203</v>
      </c>
      <c r="W23" s="21">
        <v>41.771993597961597</v>
      </c>
      <c r="X23" s="21">
        <v>22.4335658100274</v>
      </c>
      <c r="Y23" s="21">
        <v>19.925339118985299</v>
      </c>
      <c r="Z23" s="21">
        <v>17.492359228674498</v>
      </c>
      <c r="AA23" s="21">
        <v>14.375114178300199</v>
      </c>
      <c r="AB23" s="21">
        <v>10.6005560219479</v>
      </c>
      <c r="AC23" s="21">
        <v>7.3551148181327601</v>
      </c>
      <c r="AD23" s="23">
        <v>8.3081153885489698</v>
      </c>
    </row>
    <row r="24" spans="2:30" s="2" customFormat="1" x14ac:dyDescent="0.2">
      <c r="B24" s="20" t="s">
        <v>13</v>
      </c>
      <c r="C24" s="21">
        <v>107.732</v>
      </c>
      <c r="D24" s="21">
        <v>226.71199999999999</v>
      </c>
      <c r="E24" s="21">
        <v>162.98699999999999</v>
      </c>
      <c r="F24" s="21">
        <v>142.584</v>
      </c>
      <c r="G24" s="21">
        <v>150.99799999999999</v>
      </c>
      <c r="H24" s="21">
        <v>149.46700000000001</v>
      </c>
      <c r="I24" s="21">
        <v>232.40600000000001</v>
      </c>
      <c r="J24" s="21">
        <v>495.1</v>
      </c>
      <c r="K24" s="21">
        <v>430.75200000000001</v>
      </c>
      <c r="L24" s="21">
        <v>227.434</v>
      </c>
      <c r="M24" s="21">
        <v>207.028691974368</v>
      </c>
      <c r="N24" s="21">
        <v>184.55115192592299</v>
      </c>
      <c r="O24" s="21">
        <v>166.82562643</v>
      </c>
      <c r="P24" s="21">
        <v>141.55354201000003</v>
      </c>
      <c r="Q24" s="21">
        <v>131.78518045999999</v>
      </c>
      <c r="R24" s="21">
        <v>206.13616630999999</v>
      </c>
      <c r="S24" s="21">
        <v>176.02202217999999</v>
      </c>
      <c r="T24" s="21">
        <v>105.57934121</v>
      </c>
      <c r="U24" s="21">
        <v>193.03151912999999</v>
      </c>
      <c r="V24" s="21">
        <v>228.13903943</v>
      </c>
      <c r="W24" s="21">
        <v>617.62317924000001</v>
      </c>
      <c r="X24" s="21">
        <v>856.73326800999996</v>
      </c>
      <c r="Y24" s="21">
        <v>1208.3289481100001</v>
      </c>
      <c r="Z24" s="21">
        <v>1391.2865352399999</v>
      </c>
      <c r="AA24" s="21">
        <v>1364.6501473599999</v>
      </c>
      <c r="AB24" s="21">
        <v>1274.8094802099999</v>
      </c>
      <c r="AC24" s="21">
        <v>1067.64287124</v>
      </c>
      <c r="AD24" s="23">
        <v>1223.42348348</v>
      </c>
    </row>
    <row r="25" spans="2:30" s="6" customFormat="1" x14ac:dyDescent="0.2">
      <c r="B25" s="18" t="s">
        <v>50</v>
      </c>
      <c r="C25" s="19">
        <v>3.4000000000000002E-2</v>
      </c>
      <c r="D25" s="19">
        <v>3.4000000000000002E-2</v>
      </c>
      <c r="E25" s="19">
        <v>0</v>
      </c>
      <c r="F25" s="19">
        <v>0</v>
      </c>
      <c r="G25" s="19">
        <v>0</v>
      </c>
      <c r="H25" s="19">
        <v>0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22"/>
    </row>
    <row r="26" spans="2:30" s="6" customFormat="1" ht="14.25" x14ac:dyDescent="0.2">
      <c r="B26" s="18" t="s">
        <v>76</v>
      </c>
      <c r="C26" s="19">
        <v>9735.6390680000004</v>
      </c>
      <c r="D26" s="19">
        <v>11536.809578359998</v>
      </c>
      <c r="E26" s="19">
        <v>11601.983465177604</v>
      </c>
      <c r="F26" s="19">
        <v>11551.7390457356</v>
      </c>
      <c r="G26" s="19">
        <v>3286.2071350761053</v>
      </c>
      <c r="H26" s="19">
        <v>3139.4436610540001</v>
      </c>
      <c r="I26" s="19">
        <v>4249.7801157680005</v>
      </c>
      <c r="J26" s="19">
        <v>4882.5448922240003</v>
      </c>
      <c r="K26" s="19">
        <v>5291.1841547519998</v>
      </c>
      <c r="L26" s="19">
        <v>4233.22493564449</v>
      </c>
      <c r="M26" s="19">
        <v>3285.6909945734401</v>
      </c>
      <c r="N26" s="19">
        <v>3187.1805962324702</v>
      </c>
      <c r="O26" s="19">
        <v>1153.3711671178694</v>
      </c>
      <c r="P26" s="19">
        <v>-2286.2256903311986</v>
      </c>
      <c r="Q26" s="19">
        <v>-1995.7911976316595</v>
      </c>
      <c r="R26" s="19">
        <v>912.32237558551219</v>
      </c>
      <c r="S26" s="19">
        <v>-844.96853387742203</v>
      </c>
      <c r="T26" s="19">
        <v>2472.2897171754998</v>
      </c>
      <c r="U26" s="19">
        <v>6544.1949510324503</v>
      </c>
      <c r="V26" s="19">
        <v>8250.6366586158401</v>
      </c>
      <c r="W26" s="19">
        <v>8847.8471830706603</v>
      </c>
      <c r="X26" s="19">
        <v>14639.9652155199</v>
      </c>
      <c r="Y26" s="19">
        <v>13896.755864385001</v>
      </c>
      <c r="Z26" s="19">
        <v>10772.994877380001</v>
      </c>
      <c r="AA26" s="19">
        <v>13759.244159588599</v>
      </c>
      <c r="AB26" s="19">
        <v>22939.429569662901</v>
      </c>
      <c r="AC26" s="19">
        <v>28390.8143027511</v>
      </c>
      <c r="AD26" s="22">
        <v>26881.9402788277</v>
      </c>
    </row>
    <row r="27" spans="2:30" s="6" customFormat="1" x14ac:dyDescent="0.2">
      <c r="B27" s="18" t="s">
        <v>37</v>
      </c>
      <c r="C27" s="19">
        <v>32720.960068</v>
      </c>
      <c r="D27" s="19">
        <v>38833.696567359999</v>
      </c>
      <c r="E27" s="19">
        <v>42189.034100697601</v>
      </c>
      <c r="F27" s="19">
        <v>48206.845445743595</v>
      </c>
      <c r="G27" s="19">
        <v>42829.85720798211</v>
      </c>
      <c r="H27" s="19">
        <v>44610.755248002002</v>
      </c>
      <c r="I27" s="19">
        <v>47745.863410026002</v>
      </c>
      <c r="J27" s="19">
        <v>48249.098820808002</v>
      </c>
      <c r="K27" s="19">
        <v>50957.191822788198</v>
      </c>
      <c r="L27" s="19">
        <v>51434.818927516098</v>
      </c>
      <c r="M27" s="19">
        <v>58390.112629904797</v>
      </c>
      <c r="N27" s="19">
        <v>70388.037044565004</v>
      </c>
      <c r="O27" s="19">
        <v>84257.573428415795</v>
      </c>
      <c r="P27" s="19">
        <v>98362.795604180545</v>
      </c>
      <c r="Q27" s="19">
        <v>111820.29341679005</v>
      </c>
      <c r="R27" s="19">
        <v>131213.35571790225</v>
      </c>
      <c r="S27" s="19">
        <f t="shared" ref="S27:Y27" si="3">+S11+S14+S15+S16+S19+S25+S26</f>
        <v>153785.94195775979</v>
      </c>
      <c r="T27" s="19">
        <f t="shared" si="3"/>
        <v>185328.23798721001</v>
      </c>
      <c r="U27" s="19">
        <f t="shared" si="3"/>
        <v>210760.84141927067</v>
      </c>
      <c r="V27" s="19">
        <f t="shared" si="3"/>
        <v>247238.18307541244</v>
      </c>
      <c r="W27" s="19">
        <f t="shared" si="3"/>
        <v>259498.38232959172</v>
      </c>
      <c r="X27" s="19">
        <f t="shared" si="3"/>
        <v>268416.21713564161</v>
      </c>
      <c r="Y27" s="19">
        <f t="shared" si="3"/>
        <v>292336.80453636294</v>
      </c>
      <c r="Z27" s="19">
        <f>+Z11+Z14+Z15+Z16+Z19+Z25+Z26</f>
        <v>301289.75428070832</v>
      </c>
      <c r="AA27" s="19">
        <f>+AA11+AA14+AA15+AA16+AA19+AA25+AA26</f>
        <v>303797.14182260027</v>
      </c>
      <c r="AB27" s="19">
        <f>+AB11+AB14+AB15+AB16+AB19+AB25+AB26</f>
        <v>336079.00350898074</v>
      </c>
      <c r="AC27" s="19">
        <f>+AC11+AC14+AC15+AC16+AC19+AC25+AC26</f>
        <v>357788.59067042253</v>
      </c>
      <c r="AD27" s="22">
        <f>+AD11+AD14+AD15+AD16+AD19+AD25+AD26</f>
        <v>346650.13204608869</v>
      </c>
    </row>
    <row r="28" spans="2:30" s="2" customFormat="1" x14ac:dyDescent="0.2">
      <c r="B28" s="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26"/>
      <c r="AB28" s="28"/>
      <c r="AC28" s="28"/>
      <c r="AD28" s="27"/>
    </row>
    <row r="29" spans="2:30" s="7" customFormat="1" x14ac:dyDescent="0.2">
      <c r="B29" s="18" t="s">
        <v>14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22"/>
    </row>
    <row r="30" spans="2:30" s="8" customFormat="1" x14ac:dyDescent="0.2">
      <c r="B30" s="18" t="s">
        <v>53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22"/>
    </row>
    <row r="31" spans="2:30" s="8" customFormat="1" x14ac:dyDescent="0.2">
      <c r="B31" s="18" t="s">
        <v>16</v>
      </c>
      <c r="C31" s="19">
        <v>3913.0120219999999</v>
      </c>
      <c r="D31" s="19">
        <v>4772.6400540100003</v>
      </c>
      <c r="E31" s="19">
        <v>5747.2359216499999</v>
      </c>
      <c r="F31" s="19">
        <v>6351.3779999999997</v>
      </c>
      <c r="G31" s="19">
        <v>5907.7908630000002</v>
      </c>
      <c r="H31" s="19">
        <v>6419.8080570000002</v>
      </c>
      <c r="I31" s="19">
        <v>7555.359265000001</v>
      </c>
      <c r="J31" s="19">
        <v>8140.9509639999997</v>
      </c>
      <c r="K31" s="19">
        <v>9238.4731229999998</v>
      </c>
      <c r="L31" s="19">
        <v>9421.5760000000009</v>
      </c>
      <c r="M31" s="19">
        <v>11558.22619514</v>
      </c>
      <c r="N31" s="19">
        <v>15001.81467037</v>
      </c>
      <c r="O31" s="19">
        <v>21479.603783580002</v>
      </c>
      <c r="P31" s="19">
        <v>25813.81619238</v>
      </c>
      <c r="Q31" s="19">
        <v>30488.026083770004</v>
      </c>
      <c r="R31" s="19">
        <v>37437.663477946997</v>
      </c>
      <c r="S31" s="19">
        <f t="shared" ref="S31:Y31" si="4">+S32+S33</f>
        <v>43017.282063507497</v>
      </c>
      <c r="T31" s="19">
        <f t="shared" si="4"/>
        <v>51159.375648834495</v>
      </c>
      <c r="U31" s="19">
        <f t="shared" si="4"/>
        <v>58147.967712590005</v>
      </c>
      <c r="V31" s="19">
        <f t="shared" si="4"/>
        <v>65923.025800160001</v>
      </c>
      <c r="W31" s="19">
        <f t="shared" si="4"/>
        <v>70680.230347829987</v>
      </c>
      <c r="X31" s="19">
        <f t="shared" si="4"/>
        <v>70354.952217690006</v>
      </c>
      <c r="Y31" s="19">
        <f t="shared" si="4"/>
        <v>73839.557467050006</v>
      </c>
      <c r="Z31" s="19">
        <f>+Z32+Z33</f>
        <v>75664.632245179993</v>
      </c>
      <c r="AA31" s="19">
        <f>+AA32+AA33</f>
        <v>73284.500261420006</v>
      </c>
      <c r="AB31" s="19">
        <f>+AB32+AB33</f>
        <v>82367.52973206999</v>
      </c>
      <c r="AC31" s="19">
        <f>+AC32+AC33</f>
        <v>87193.753210339986</v>
      </c>
      <c r="AD31" s="22">
        <f>+AD32+AD33</f>
        <v>79689.554926080003</v>
      </c>
    </row>
    <row r="32" spans="2:30" s="3" customFormat="1" x14ac:dyDescent="0.2">
      <c r="B32" s="20" t="s">
        <v>17</v>
      </c>
      <c r="C32" s="21">
        <v>1693.9860000000001</v>
      </c>
      <c r="D32" s="21">
        <v>1801.566</v>
      </c>
      <c r="E32" s="21">
        <v>2060.9403229999998</v>
      </c>
      <c r="F32" s="21">
        <v>2192.8820000000001</v>
      </c>
      <c r="G32" s="21">
        <v>2172.6278629999997</v>
      </c>
      <c r="H32" s="21">
        <v>2189.220057</v>
      </c>
      <c r="I32" s="21">
        <v>2421.7302650000001</v>
      </c>
      <c r="J32" s="21">
        <v>2707.4629640000003</v>
      </c>
      <c r="K32" s="21">
        <v>3231.1031239999998</v>
      </c>
      <c r="L32" s="21">
        <v>3917.3519999999999</v>
      </c>
      <c r="M32" s="21">
        <v>5670.0342324100002</v>
      </c>
      <c r="N32" s="21">
        <v>8130.1845064899999</v>
      </c>
      <c r="O32" s="21">
        <v>13275.785220349999</v>
      </c>
      <c r="P32" s="21">
        <v>15991.457450919999</v>
      </c>
      <c r="Q32" s="21">
        <v>17307.483512400002</v>
      </c>
      <c r="R32" s="21">
        <v>22741.629228540001</v>
      </c>
      <c r="S32" s="21">
        <v>26156.721036219998</v>
      </c>
      <c r="T32" s="21">
        <v>29718.886687499999</v>
      </c>
      <c r="U32" s="21">
        <v>33343.144102049999</v>
      </c>
      <c r="V32" s="21">
        <v>36899.588181949999</v>
      </c>
      <c r="W32" s="21">
        <v>37435.604478590001</v>
      </c>
      <c r="X32" s="21">
        <v>37273.781619640002</v>
      </c>
      <c r="Y32" s="21">
        <v>40638.04045095</v>
      </c>
      <c r="Z32" s="21">
        <v>42321.51212367</v>
      </c>
      <c r="AA32" s="21">
        <v>41978.961420510001</v>
      </c>
      <c r="AB32" s="21">
        <v>47071.001331519998</v>
      </c>
      <c r="AC32" s="21">
        <v>49573.81505782</v>
      </c>
      <c r="AD32" s="23">
        <v>43631.963280340002</v>
      </c>
    </row>
    <row r="33" spans="2:30" s="3" customFormat="1" x14ac:dyDescent="0.2">
      <c r="B33" s="20" t="s">
        <v>27</v>
      </c>
      <c r="C33" s="21">
        <v>2219.026022</v>
      </c>
      <c r="D33" s="21">
        <v>2971.0740540100001</v>
      </c>
      <c r="E33" s="21">
        <v>3686.2955986500001</v>
      </c>
      <c r="F33" s="21">
        <v>4158.4960000000001</v>
      </c>
      <c r="G33" s="21">
        <v>3735.163</v>
      </c>
      <c r="H33" s="21">
        <v>4230.5879999999997</v>
      </c>
      <c r="I33" s="21">
        <v>5133.6289999999999</v>
      </c>
      <c r="J33" s="21">
        <v>5433.4880000000003</v>
      </c>
      <c r="K33" s="21">
        <v>6007.3699990000005</v>
      </c>
      <c r="L33" s="21">
        <v>5504.2240000000002</v>
      </c>
      <c r="M33" s="21">
        <v>5888.1919627300003</v>
      </c>
      <c r="N33" s="21">
        <v>6871.6301638799996</v>
      </c>
      <c r="O33" s="21">
        <v>8203.818563230001</v>
      </c>
      <c r="P33" s="21">
        <v>9822.3587414599988</v>
      </c>
      <c r="Q33" s="21">
        <v>13180.542571370001</v>
      </c>
      <c r="R33" s="21">
        <v>14696.034249406997</v>
      </c>
      <c r="S33" s="21">
        <f t="shared" ref="S33:Y33" si="5">SUM(S34:S37)</f>
        <v>16860.561027287498</v>
      </c>
      <c r="T33" s="21">
        <f t="shared" si="5"/>
        <v>21440.488961334497</v>
      </c>
      <c r="U33" s="21">
        <f t="shared" si="5"/>
        <v>24804.823610540003</v>
      </c>
      <c r="V33" s="21">
        <f t="shared" si="5"/>
        <v>29023.437618209999</v>
      </c>
      <c r="W33" s="21">
        <f t="shared" si="5"/>
        <v>33244.625869239993</v>
      </c>
      <c r="X33" s="21">
        <f t="shared" si="5"/>
        <v>33081.170598049997</v>
      </c>
      <c r="Y33" s="21">
        <f t="shared" si="5"/>
        <v>33201.517016099999</v>
      </c>
      <c r="Z33" s="21">
        <f>SUM(Z34:Z37)</f>
        <v>33343.120121510001</v>
      </c>
      <c r="AA33" s="21">
        <f>SUM(AA34:AA37)</f>
        <v>31305.538840910001</v>
      </c>
      <c r="AB33" s="21">
        <f>SUM(AB34:AB37)</f>
        <v>35296.528400549993</v>
      </c>
      <c r="AC33" s="21">
        <f>SUM(AC34:AC37)</f>
        <v>37619.938152519993</v>
      </c>
      <c r="AD33" s="23">
        <f>SUM(AD34:AD37)</f>
        <v>36057.591645740002</v>
      </c>
    </row>
    <row r="34" spans="2:30" s="3" customFormat="1" x14ac:dyDescent="0.2">
      <c r="B34" s="20" t="s">
        <v>18</v>
      </c>
      <c r="C34" s="21">
        <v>639.34302200000002</v>
      </c>
      <c r="D34" s="21">
        <v>784.55905400999995</v>
      </c>
      <c r="E34" s="21">
        <v>1011.1385986500001</v>
      </c>
      <c r="F34" s="21">
        <v>1092.4780000000001</v>
      </c>
      <c r="G34" s="21">
        <v>995.03599999999994</v>
      </c>
      <c r="H34" s="21">
        <v>1111.8150000000001</v>
      </c>
      <c r="I34" s="21">
        <v>1309.999</v>
      </c>
      <c r="J34" s="21">
        <v>1227.19</v>
      </c>
      <c r="K34" s="21">
        <v>1334.947678</v>
      </c>
      <c r="L34" s="21">
        <v>1392.04</v>
      </c>
      <c r="M34" s="21">
        <v>1795.4177379</v>
      </c>
      <c r="N34" s="21">
        <v>2544.1553469099999</v>
      </c>
      <c r="O34" s="21">
        <v>3583.5841100100006</v>
      </c>
      <c r="P34" s="21">
        <v>4765.5226724599997</v>
      </c>
      <c r="Q34" s="21">
        <v>7447.3564162200009</v>
      </c>
      <c r="R34" s="21">
        <v>9293.5960169269983</v>
      </c>
      <c r="S34" s="21">
        <v>11145.8224788425</v>
      </c>
      <c r="T34" s="21">
        <v>14782.2060464603</v>
      </c>
      <c r="U34" s="21">
        <v>17406.162680770001</v>
      </c>
      <c r="V34" s="21">
        <v>21275.663936239998</v>
      </c>
      <c r="W34" s="21">
        <v>24634.21796659</v>
      </c>
      <c r="X34" s="21">
        <v>25791.466998299999</v>
      </c>
      <c r="Y34" s="21">
        <v>26073.631039020001</v>
      </c>
      <c r="Z34" s="21">
        <v>26387.082370079999</v>
      </c>
      <c r="AA34" s="21">
        <v>24121.611231070001</v>
      </c>
      <c r="AB34" s="21">
        <v>27319.779587829998</v>
      </c>
      <c r="AC34" s="21">
        <v>28655.939855379998</v>
      </c>
      <c r="AD34" s="23">
        <v>26999.669788070001</v>
      </c>
    </row>
    <row r="35" spans="2:30" s="3" customFormat="1" x14ac:dyDescent="0.2">
      <c r="B35" s="20" t="s">
        <v>19</v>
      </c>
      <c r="C35" s="21">
        <v>1572.46</v>
      </c>
      <c r="D35" s="21">
        <v>2183.8710000000001</v>
      </c>
      <c r="E35" s="21">
        <v>2670.9270000000001</v>
      </c>
      <c r="F35" s="21">
        <v>3066.0070000000001</v>
      </c>
      <c r="G35" s="21">
        <v>2740.1149999999998</v>
      </c>
      <c r="H35" s="21">
        <v>3118.7730000000001</v>
      </c>
      <c r="I35" s="21">
        <v>3823.63</v>
      </c>
      <c r="J35" s="21">
        <v>4206.2979999999998</v>
      </c>
      <c r="K35" s="21">
        <v>4672.422321</v>
      </c>
      <c r="L35" s="21">
        <v>3993.1909999999998</v>
      </c>
      <c r="M35" s="21">
        <v>3960.5764335200001</v>
      </c>
      <c r="N35" s="21">
        <v>4113.4652583200004</v>
      </c>
      <c r="O35" s="21">
        <v>4226.6233312800005</v>
      </c>
      <c r="P35" s="21">
        <v>3925.9589099299997</v>
      </c>
      <c r="Q35" s="21">
        <v>5369.1436497200002</v>
      </c>
      <c r="R35" s="21">
        <v>5333.7954948299994</v>
      </c>
      <c r="S35" s="21">
        <v>5711.5294719450003</v>
      </c>
      <c r="T35" s="21">
        <v>6657.8259200842003</v>
      </c>
      <c r="U35" s="21">
        <v>7397.5778682800001</v>
      </c>
      <c r="V35" s="21">
        <v>7747.4794844600001</v>
      </c>
      <c r="W35" s="21">
        <v>8610.0982820999998</v>
      </c>
      <c r="X35" s="21">
        <v>7289.0454442099999</v>
      </c>
      <c r="Y35" s="21">
        <v>7127.6846220099997</v>
      </c>
      <c r="Z35" s="21">
        <v>6955.8338651000004</v>
      </c>
      <c r="AA35" s="21">
        <v>7183.7086423399996</v>
      </c>
      <c r="AB35" s="21">
        <v>7976.7095418299996</v>
      </c>
      <c r="AC35" s="21">
        <v>8963.9849993499993</v>
      </c>
      <c r="AD35" s="23">
        <v>9057.9085938600001</v>
      </c>
    </row>
    <row r="36" spans="2:30" s="3" customFormat="1" x14ac:dyDescent="0.2">
      <c r="B36" s="20" t="s">
        <v>20</v>
      </c>
      <c r="C36" s="21">
        <v>7.2229999999999999</v>
      </c>
      <c r="D36" s="21">
        <v>2.6440000000000001</v>
      </c>
      <c r="E36" s="21">
        <v>4.2300000000000004</v>
      </c>
      <c r="F36" s="21">
        <v>1.0999999999999999E-2</v>
      </c>
      <c r="G36" s="21">
        <v>1.2E-2</v>
      </c>
      <c r="H36" s="21">
        <v>0</v>
      </c>
      <c r="I36" s="21">
        <v>0</v>
      </c>
      <c r="J36" s="21">
        <v>0</v>
      </c>
      <c r="K36" s="21">
        <v>0</v>
      </c>
      <c r="L36" s="21">
        <v>118.99299999999999</v>
      </c>
      <c r="M36" s="21">
        <v>91.457964000000004</v>
      </c>
      <c r="N36" s="21">
        <v>24.841368689999999</v>
      </c>
      <c r="O36" s="21">
        <v>0.70750311999999993</v>
      </c>
      <c r="P36" s="21">
        <v>0.18262724999999996</v>
      </c>
      <c r="Q36" s="21">
        <v>0.44770472</v>
      </c>
      <c r="R36" s="21">
        <v>0.37364108999999995</v>
      </c>
      <c r="S36" s="21">
        <v>0.30621055000000003</v>
      </c>
      <c r="T36" s="21">
        <v>0.14069822000000001</v>
      </c>
      <c r="U36" s="21">
        <v>0.18660693</v>
      </c>
      <c r="V36" s="21">
        <v>0.12698999999999999</v>
      </c>
      <c r="W36" s="21">
        <v>6.9153279999999998E-2</v>
      </c>
      <c r="X36" s="21">
        <v>6.5739590000000001E-2</v>
      </c>
      <c r="Y36" s="21">
        <v>3.9149049999999998E-2</v>
      </c>
      <c r="Z36" s="21">
        <v>3.9149059999999999E-2</v>
      </c>
      <c r="AA36" s="21">
        <v>3.6693110000000001E-2</v>
      </c>
      <c r="AB36" s="21">
        <v>3.6693110000000001E-2</v>
      </c>
      <c r="AC36" s="21">
        <v>7.4053699999999997E-3</v>
      </c>
      <c r="AD36" s="23">
        <v>7.4053699999999997E-3</v>
      </c>
    </row>
    <row r="37" spans="2:30" s="3" customFormat="1" x14ac:dyDescent="0.2">
      <c r="B37" s="20" t="s">
        <v>24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>
        <v>40.739827310000003</v>
      </c>
      <c r="N37" s="21">
        <v>189.16818996000001</v>
      </c>
      <c r="O37" s="21">
        <v>392.90361881999996</v>
      </c>
      <c r="P37" s="21">
        <v>1130.6945318200001</v>
      </c>
      <c r="Q37" s="21">
        <v>363.59480070999996</v>
      </c>
      <c r="R37" s="21">
        <v>68.269096559999994</v>
      </c>
      <c r="S37" s="21">
        <v>2.9028659499999998</v>
      </c>
      <c r="T37" s="21">
        <v>0.31629657</v>
      </c>
      <c r="U37" s="21">
        <v>0.89645456000000001</v>
      </c>
      <c r="V37" s="21">
        <v>0.16720751</v>
      </c>
      <c r="W37" s="21">
        <v>0.24046727000000001</v>
      </c>
      <c r="X37" s="21">
        <v>0.59241595000000002</v>
      </c>
      <c r="Y37" s="21">
        <v>0.16220602000000001</v>
      </c>
      <c r="Z37" s="21">
        <v>0.16473726999999999</v>
      </c>
      <c r="AA37" s="21">
        <v>0.18227439000000001</v>
      </c>
      <c r="AB37" s="21">
        <v>2.57778E-3</v>
      </c>
      <c r="AC37" s="21">
        <v>5.8924199999999998E-3</v>
      </c>
      <c r="AD37" s="23">
        <v>5.8584400000000003E-3</v>
      </c>
    </row>
    <row r="38" spans="2:30" s="8" customFormat="1" x14ac:dyDescent="0.2">
      <c r="B38" s="18" t="s">
        <v>21</v>
      </c>
      <c r="C38" s="19">
        <v>8971.3380332406996</v>
      </c>
      <c r="D38" s="19">
        <v>11324.1251843256</v>
      </c>
      <c r="E38" s="19">
        <v>13140.422</v>
      </c>
      <c r="F38" s="19">
        <v>15124.2087495832</v>
      </c>
      <c r="G38" s="19">
        <v>16472.206754777799</v>
      </c>
      <c r="H38" s="19">
        <v>16730.728571755601</v>
      </c>
      <c r="I38" s="19">
        <v>16389.522560694699</v>
      </c>
      <c r="J38" s="19">
        <v>15085.7953677524</v>
      </c>
      <c r="K38" s="19">
        <v>14565.787041575801</v>
      </c>
      <c r="L38" s="19">
        <v>14504.907007864</v>
      </c>
      <c r="M38" s="19">
        <v>16366.16200022</v>
      </c>
      <c r="N38" s="19">
        <v>18519.6507450602</v>
      </c>
      <c r="O38" s="19">
        <v>22794.288067859801</v>
      </c>
      <c r="P38" s="19">
        <v>28346.072751785799</v>
      </c>
      <c r="Q38" s="19">
        <v>33436.513039455793</v>
      </c>
      <c r="R38" s="19">
        <v>36403.879265168398</v>
      </c>
      <c r="S38" s="19">
        <f t="shared" ref="S38:Y38" si="6">+S39+S44+S49</f>
        <v>44000.830704214102</v>
      </c>
      <c r="T38" s="19">
        <f t="shared" si="6"/>
        <v>52550.801198052744</v>
      </c>
      <c r="U38" s="19">
        <f t="shared" si="6"/>
        <v>63961.267361079997</v>
      </c>
      <c r="V38" s="19">
        <f t="shared" si="6"/>
        <v>86768.587875889993</v>
      </c>
      <c r="W38" s="19">
        <f t="shared" si="6"/>
        <v>107613.40158716001</v>
      </c>
      <c r="X38" s="19">
        <f t="shared" si="6"/>
        <v>113004.03885251</v>
      </c>
      <c r="Y38" s="19">
        <f t="shared" si="6"/>
        <v>128434.00444731001</v>
      </c>
      <c r="Z38" s="19">
        <f>+Z39+Z44+Z49</f>
        <v>138052.69225703998</v>
      </c>
      <c r="AA38" s="19">
        <f>+AA39+AA44+AA49</f>
        <v>140114.05251247998</v>
      </c>
      <c r="AB38" s="19">
        <f>+AB39+AB44+AB49</f>
        <v>155767.76746142999</v>
      </c>
      <c r="AC38" s="19">
        <f>+AC39+AC44+AC49</f>
        <v>165391.11999145002</v>
      </c>
      <c r="AD38" s="22">
        <f>+AD39+AD44+AD49</f>
        <v>160117.97320861</v>
      </c>
    </row>
    <row r="39" spans="2:30" s="3" customFormat="1" x14ac:dyDescent="0.2">
      <c r="B39" s="20" t="s">
        <v>22</v>
      </c>
      <c r="C39" s="21">
        <v>1546.875</v>
      </c>
      <c r="D39" s="21">
        <v>2096.3380000000002</v>
      </c>
      <c r="E39" s="21">
        <v>3038.36</v>
      </c>
      <c r="F39" s="21">
        <v>3578.125</v>
      </c>
      <c r="G39" s="21">
        <v>3804.9470000000001</v>
      </c>
      <c r="H39" s="21">
        <v>4515.8720000000003</v>
      </c>
      <c r="I39" s="21">
        <v>5522.0969999999998</v>
      </c>
      <c r="J39" s="21">
        <v>4881.3220000000001</v>
      </c>
      <c r="K39" s="21">
        <v>6032.2061480000002</v>
      </c>
      <c r="L39" s="21">
        <v>4892.8190189999996</v>
      </c>
      <c r="M39" s="21">
        <v>5854.4492147600004</v>
      </c>
      <c r="N39" s="21">
        <v>7459.2850078299998</v>
      </c>
      <c r="O39" s="21">
        <v>10434.08989026</v>
      </c>
      <c r="P39" s="21">
        <v>14387.859914800001</v>
      </c>
      <c r="Q39" s="21">
        <v>16455.192671199999</v>
      </c>
      <c r="R39" s="21">
        <v>17246.456467045999</v>
      </c>
      <c r="S39" s="21">
        <f t="shared" ref="S39:Y39" si="7">SUM(S40:S43)</f>
        <v>21507.281129050003</v>
      </c>
      <c r="T39" s="21">
        <f t="shared" si="7"/>
        <v>25090.566026070766</v>
      </c>
      <c r="U39" s="21">
        <f t="shared" si="7"/>
        <v>30886.09613754</v>
      </c>
      <c r="V39" s="21">
        <f t="shared" si="7"/>
        <v>40001.592636809997</v>
      </c>
      <c r="W39" s="21">
        <f t="shared" si="7"/>
        <v>51701.830457789998</v>
      </c>
      <c r="X39" s="21">
        <f t="shared" si="7"/>
        <v>47478.109395319996</v>
      </c>
      <c r="Y39" s="21">
        <f t="shared" si="7"/>
        <v>51690.400193330002</v>
      </c>
      <c r="Z39" s="21">
        <f>SUM(Z40:Z43)</f>
        <v>55218.133107840004</v>
      </c>
      <c r="AA39" s="21">
        <f>SUM(AA40:AA43)</f>
        <v>50102.68665643</v>
      </c>
      <c r="AB39" s="21">
        <f>SUM(AB40:AB43)</f>
        <v>58235.892896229998</v>
      </c>
      <c r="AC39" s="21">
        <f>SUM(AC40:AC43)</f>
        <v>62048.677241450001</v>
      </c>
      <c r="AD39" s="23">
        <f>SUM(AD40:AD43)</f>
        <v>59077.185757419997</v>
      </c>
    </row>
    <row r="40" spans="2:30" s="3" customFormat="1" x14ac:dyDescent="0.2">
      <c r="B40" s="20" t="s">
        <v>18</v>
      </c>
      <c r="C40" s="21">
        <v>91.194000000000003</v>
      </c>
      <c r="D40" s="21">
        <v>162.99199999999999</v>
      </c>
      <c r="E40" s="21">
        <v>234.32400000000001</v>
      </c>
      <c r="F40" s="21">
        <v>249.61699999999999</v>
      </c>
      <c r="G40" s="21">
        <v>281.791</v>
      </c>
      <c r="H40" s="21">
        <v>284.78800000000001</v>
      </c>
      <c r="I40" s="21">
        <v>387.46300000000002</v>
      </c>
      <c r="J40" s="21">
        <v>322.529</v>
      </c>
      <c r="K40" s="21">
        <v>439.296626</v>
      </c>
      <c r="L40" s="21">
        <v>836.47400000000005</v>
      </c>
      <c r="M40" s="21">
        <v>1322.1178844000001</v>
      </c>
      <c r="N40" s="21">
        <v>2298.5602200200001</v>
      </c>
      <c r="O40" s="21">
        <v>4353.2413410399995</v>
      </c>
      <c r="P40" s="21">
        <v>5805.9254899000007</v>
      </c>
      <c r="Q40" s="21">
        <v>7183.2871534699989</v>
      </c>
      <c r="R40" s="21">
        <v>10094.357600786998</v>
      </c>
      <c r="S40" s="21">
        <v>13910.7884066025</v>
      </c>
      <c r="T40" s="21">
        <v>17461.211554905502</v>
      </c>
      <c r="U40" s="21">
        <v>22536.506453800001</v>
      </c>
      <c r="V40" s="21">
        <v>30781.999704319998</v>
      </c>
      <c r="W40" s="21">
        <v>41722.853355660001</v>
      </c>
      <c r="X40" s="21">
        <v>36747.633642200002</v>
      </c>
      <c r="Y40" s="21">
        <v>41206.472328110001</v>
      </c>
      <c r="Z40" s="21">
        <v>45095.220459750002</v>
      </c>
      <c r="AA40" s="21">
        <v>39268.22135611</v>
      </c>
      <c r="AB40" s="21">
        <v>46380.553466609999</v>
      </c>
      <c r="AC40" s="21">
        <v>50511.977063140002</v>
      </c>
      <c r="AD40" s="23">
        <v>47127.557401990001</v>
      </c>
    </row>
    <row r="41" spans="2:30" s="3" customFormat="1" x14ac:dyDescent="0.2">
      <c r="B41" s="20" t="s">
        <v>19</v>
      </c>
      <c r="C41" s="21">
        <v>1447.9459999999999</v>
      </c>
      <c r="D41" s="21">
        <v>1925.8119999999999</v>
      </c>
      <c r="E41" s="21">
        <v>2801.0390000000002</v>
      </c>
      <c r="F41" s="21">
        <v>3325.7249999999999</v>
      </c>
      <c r="G41" s="21">
        <v>3520.8589999999999</v>
      </c>
      <c r="H41" s="21">
        <v>4231.0839999999998</v>
      </c>
      <c r="I41" s="21">
        <v>5134.634</v>
      </c>
      <c r="J41" s="21">
        <v>4558.7929999999997</v>
      </c>
      <c r="K41" s="21">
        <v>5592.9095219999999</v>
      </c>
      <c r="L41" s="21">
        <v>3912.529</v>
      </c>
      <c r="M41" s="21">
        <v>4295.0664370900004</v>
      </c>
      <c r="N41" s="21">
        <v>4881.5790528500002</v>
      </c>
      <c r="O41" s="21">
        <v>5339.7306098300005</v>
      </c>
      <c r="P41" s="21">
        <v>6133.9911631900004</v>
      </c>
      <c r="Q41" s="21">
        <v>8032.015162069998</v>
      </c>
      <c r="R41" s="21">
        <v>6682.7924492089996</v>
      </c>
      <c r="S41" s="21">
        <v>7565.2999613575003</v>
      </c>
      <c r="T41" s="21">
        <v>7620.70339234526</v>
      </c>
      <c r="U41" s="21">
        <v>8341.3623910299993</v>
      </c>
      <c r="V41" s="21">
        <v>9209.1396770200008</v>
      </c>
      <c r="W41" s="21">
        <v>9966.9724377399998</v>
      </c>
      <c r="X41" s="21">
        <v>10724.603942580001</v>
      </c>
      <c r="Y41" s="21">
        <v>10473.91149384</v>
      </c>
      <c r="Z41" s="21">
        <v>10117.616074559999</v>
      </c>
      <c r="AA41" s="21">
        <v>10831.011924500001</v>
      </c>
      <c r="AB41" s="21">
        <v>11852.51305938</v>
      </c>
      <c r="AC41" s="21">
        <v>11533.57468982</v>
      </c>
      <c r="AD41" s="23">
        <v>11946.577755980001</v>
      </c>
    </row>
    <row r="42" spans="2:30" s="3" customFormat="1" x14ac:dyDescent="0.2">
      <c r="B42" s="20" t="s">
        <v>20</v>
      </c>
      <c r="C42" s="21">
        <v>7.7350000000000003</v>
      </c>
      <c r="D42" s="21">
        <v>7.5339999999999998</v>
      </c>
      <c r="E42" s="21">
        <v>2.9969999999999999</v>
      </c>
      <c r="F42" s="21">
        <v>2.7829999999999999</v>
      </c>
      <c r="G42" s="21">
        <v>2.2970000000000002</v>
      </c>
      <c r="H42" s="21">
        <v>0</v>
      </c>
      <c r="I42" s="21">
        <v>0</v>
      </c>
      <c r="J42" s="21">
        <v>0</v>
      </c>
      <c r="K42" s="21">
        <v>0</v>
      </c>
      <c r="L42" s="21">
        <v>11.202999999999999</v>
      </c>
      <c r="M42" s="21">
        <v>2.4133517800000002</v>
      </c>
      <c r="N42" s="21">
        <v>0.58537108999999998</v>
      </c>
      <c r="O42" s="21">
        <v>1.6363920000000001E-2</v>
      </c>
      <c r="P42" s="21">
        <v>1.5068449999999999E-2</v>
      </c>
      <c r="Q42" s="21">
        <v>2.10983E-3</v>
      </c>
      <c r="R42" s="21">
        <v>2.1007500000000002E-3</v>
      </c>
      <c r="S42" s="21">
        <v>2.0765499999999999E-3</v>
      </c>
      <c r="T42" s="21">
        <v>2.0765499999999999E-3</v>
      </c>
      <c r="U42" s="21">
        <v>0</v>
      </c>
      <c r="V42" s="21">
        <v>0</v>
      </c>
      <c r="W42" s="21"/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3">
        <v>0</v>
      </c>
    </row>
    <row r="43" spans="2:30" s="3" customFormat="1" x14ac:dyDescent="0.2">
      <c r="B43" s="20" t="s">
        <v>24</v>
      </c>
      <c r="C43" s="21"/>
      <c r="D43" s="21"/>
      <c r="E43" s="21"/>
      <c r="F43" s="21"/>
      <c r="G43" s="21"/>
      <c r="H43" s="21"/>
      <c r="I43" s="21"/>
      <c r="J43" s="21"/>
      <c r="K43" s="21"/>
      <c r="L43" s="21">
        <v>132.61277999999999</v>
      </c>
      <c r="M43" s="21">
        <v>234.85154148999999</v>
      </c>
      <c r="N43" s="21">
        <v>278.56036387</v>
      </c>
      <c r="O43" s="21">
        <v>741.10157547000006</v>
      </c>
      <c r="P43" s="21">
        <v>2447.9281932600002</v>
      </c>
      <c r="Q43" s="21">
        <v>1239.8882458300002</v>
      </c>
      <c r="R43" s="21">
        <v>469.30431629999998</v>
      </c>
      <c r="S43" s="21">
        <v>31.190684539999999</v>
      </c>
      <c r="T43" s="21">
        <v>8.6490022700000004</v>
      </c>
      <c r="U43" s="21">
        <v>8.2272927100000004</v>
      </c>
      <c r="V43" s="21">
        <v>10.45325547</v>
      </c>
      <c r="W43" s="21">
        <v>12.00466439</v>
      </c>
      <c r="X43" s="21">
        <v>5.8718105400000002</v>
      </c>
      <c r="Y43" s="21">
        <v>10.016371380000001</v>
      </c>
      <c r="Z43" s="21">
        <v>5.2965735299999999</v>
      </c>
      <c r="AA43" s="21">
        <v>3.4533758200000002</v>
      </c>
      <c r="AB43" s="21">
        <v>2.8263702400000001</v>
      </c>
      <c r="AC43" s="21">
        <v>3.12548849</v>
      </c>
      <c r="AD43" s="23">
        <v>3.05059945</v>
      </c>
    </row>
    <row r="44" spans="2:30" s="3" customFormat="1" x14ac:dyDescent="0.2">
      <c r="B44" s="20" t="s">
        <v>23</v>
      </c>
      <c r="C44" s="21">
        <v>7152.3449999999993</v>
      </c>
      <c r="D44" s="21">
        <v>9018.9159999999993</v>
      </c>
      <c r="E44" s="21">
        <v>9915.0149999999994</v>
      </c>
      <c r="F44" s="21">
        <v>11141.017</v>
      </c>
      <c r="G44" s="21">
        <v>12190.004999999999</v>
      </c>
      <c r="H44" s="21">
        <v>11855.916999999999</v>
      </c>
      <c r="I44" s="21">
        <v>10561.736000000001</v>
      </c>
      <c r="J44" s="21">
        <v>9969.76</v>
      </c>
      <c r="K44" s="21">
        <v>8344.0395740000004</v>
      </c>
      <c r="L44" s="21">
        <v>9413.3559999999998</v>
      </c>
      <c r="M44" s="21">
        <v>10278.625775300001</v>
      </c>
      <c r="N44" s="21">
        <v>10832.01216199</v>
      </c>
      <c r="O44" s="21">
        <v>12056.758136580002</v>
      </c>
      <c r="P44" s="21">
        <v>13492.330846659999</v>
      </c>
      <c r="Q44" s="21">
        <v>16405.790338549999</v>
      </c>
      <c r="R44" s="21">
        <v>18187.629950885999</v>
      </c>
      <c r="S44" s="21">
        <f t="shared" ref="S44:Y44" si="8">SUM(S45:S48)</f>
        <v>21222.748304147502</v>
      </c>
      <c r="T44" s="21">
        <f t="shared" si="8"/>
        <v>25706.48560722854</v>
      </c>
      <c r="U44" s="21">
        <f t="shared" si="8"/>
        <v>30393.6901435</v>
      </c>
      <c r="V44" s="21">
        <f t="shared" si="8"/>
        <v>43432.389487870001</v>
      </c>
      <c r="W44" s="21">
        <f t="shared" si="8"/>
        <v>51376.017805620002</v>
      </c>
      <c r="X44" s="21">
        <f t="shared" si="8"/>
        <v>59897.055591509998</v>
      </c>
      <c r="Y44" s="21">
        <f t="shared" si="8"/>
        <v>70982.809011850011</v>
      </c>
      <c r="Z44" s="21">
        <f>SUM(Z45:Z48)</f>
        <v>77376.999728989991</v>
      </c>
      <c r="AA44" s="21">
        <f>SUM(AA45:AA48)</f>
        <v>84564.822130559987</v>
      </c>
      <c r="AB44" s="21">
        <f>SUM(AB45:AB48)</f>
        <v>90943.000473699998</v>
      </c>
      <c r="AC44" s="21">
        <f>SUM(AC45:AC48)</f>
        <v>96973.841902840009</v>
      </c>
      <c r="AD44" s="23">
        <f>SUM(AD45:AD48)</f>
        <v>95037.778650199994</v>
      </c>
    </row>
    <row r="45" spans="2:30" s="3" customFormat="1" x14ac:dyDescent="0.2">
      <c r="B45" s="20" t="s">
        <v>18</v>
      </c>
      <c r="C45" s="21">
        <v>61.417999999999999</v>
      </c>
      <c r="D45" s="21">
        <v>113.13</v>
      </c>
      <c r="E45" s="21">
        <v>122.108</v>
      </c>
      <c r="F45" s="21">
        <v>134.33500000000001</v>
      </c>
      <c r="G45" s="21">
        <v>122.929</v>
      </c>
      <c r="H45" s="21">
        <v>120.212</v>
      </c>
      <c r="I45" s="21">
        <v>94.191999999999993</v>
      </c>
      <c r="J45" s="21">
        <v>52.18</v>
      </c>
      <c r="K45" s="21">
        <v>59.220192000000004</v>
      </c>
      <c r="L45" s="21">
        <v>187.83500000000001</v>
      </c>
      <c r="M45" s="21">
        <v>233.98626748000001</v>
      </c>
      <c r="N45" s="21">
        <v>404.28395094000001</v>
      </c>
      <c r="O45" s="21">
        <v>1082.47083365</v>
      </c>
      <c r="P45" s="21">
        <v>1834.7230892800001</v>
      </c>
      <c r="Q45" s="21">
        <v>5033.01162363</v>
      </c>
      <c r="R45" s="21">
        <v>8340.3545208299984</v>
      </c>
      <c r="S45" s="21">
        <v>13385.5824968</v>
      </c>
      <c r="T45" s="21">
        <v>20529.725093180001</v>
      </c>
      <c r="U45" s="21">
        <v>26975.309936109999</v>
      </c>
      <c r="V45" s="21">
        <v>40214.053437399998</v>
      </c>
      <c r="W45" s="21">
        <v>48319.270156569997</v>
      </c>
      <c r="X45" s="21">
        <v>57240.768351799998</v>
      </c>
      <c r="Y45" s="21">
        <v>68311.764766959997</v>
      </c>
      <c r="Z45" s="21">
        <v>74933.657716009999</v>
      </c>
      <c r="AA45" s="21">
        <v>80938.917471199995</v>
      </c>
      <c r="AB45" s="21">
        <v>86552.772468249997</v>
      </c>
      <c r="AC45" s="21">
        <v>90810.316853170007</v>
      </c>
      <c r="AD45" s="23">
        <v>89135.777748809996</v>
      </c>
    </row>
    <row r="46" spans="2:30" s="3" customFormat="1" x14ac:dyDescent="0.2">
      <c r="B46" s="20" t="s">
        <v>19</v>
      </c>
      <c r="C46" s="21">
        <v>6740</v>
      </c>
      <c r="D46" s="21">
        <v>8625.8279999999995</v>
      </c>
      <c r="E46" s="21">
        <v>9529.5130000000008</v>
      </c>
      <c r="F46" s="21">
        <v>10852.195</v>
      </c>
      <c r="G46" s="21">
        <v>11930.983</v>
      </c>
      <c r="H46" s="21">
        <v>11619.933999999999</v>
      </c>
      <c r="I46" s="21">
        <v>10069.665999999999</v>
      </c>
      <c r="J46" s="21">
        <v>9666.4459999999999</v>
      </c>
      <c r="K46" s="21">
        <v>8120.9850310000002</v>
      </c>
      <c r="L46" s="21">
        <v>9001.3009999999995</v>
      </c>
      <c r="M46" s="21">
        <v>9535.5485200599996</v>
      </c>
      <c r="N46" s="21">
        <v>9571.4991974000004</v>
      </c>
      <c r="O46" s="21">
        <v>9658.0882430199999</v>
      </c>
      <c r="P46" s="21">
        <v>9751.5394776100002</v>
      </c>
      <c r="Q46" s="21">
        <v>10294.16605098</v>
      </c>
      <c r="R46" s="21">
        <v>9198.3326070660005</v>
      </c>
      <c r="S46" s="21">
        <v>7430.6631772274995</v>
      </c>
      <c r="T46" s="21">
        <v>5169.8223453585397</v>
      </c>
      <c r="U46" s="21">
        <v>3412.1614070099999</v>
      </c>
      <c r="V46" s="21">
        <v>3213.2802964299999</v>
      </c>
      <c r="W46" s="21">
        <v>3053.7680195900002</v>
      </c>
      <c r="X46" s="21">
        <v>2653.73906601</v>
      </c>
      <c r="Y46" s="21">
        <v>2667.9695512399999</v>
      </c>
      <c r="Z46" s="21">
        <v>2440.9836610399998</v>
      </c>
      <c r="AA46" s="21">
        <v>3625.243242</v>
      </c>
      <c r="AB46" s="21">
        <v>4364.1062269699996</v>
      </c>
      <c r="AC46" s="21">
        <v>6135.0399296699998</v>
      </c>
      <c r="AD46" s="23">
        <v>5877.1238813999998</v>
      </c>
    </row>
    <row r="47" spans="2:30" s="3" customFormat="1" x14ac:dyDescent="0.2">
      <c r="B47" s="20" t="s">
        <v>20</v>
      </c>
      <c r="C47" s="21">
        <v>350.92700000000002</v>
      </c>
      <c r="D47" s="21">
        <v>279.95800000000003</v>
      </c>
      <c r="E47" s="21">
        <v>263.39400000000001</v>
      </c>
      <c r="F47" s="21">
        <v>154.48699999999999</v>
      </c>
      <c r="G47" s="21">
        <v>136.09299999999999</v>
      </c>
      <c r="H47" s="21">
        <v>115.771</v>
      </c>
      <c r="I47" s="21">
        <v>397.87799999999999</v>
      </c>
      <c r="J47" s="21">
        <v>234.98599999999999</v>
      </c>
      <c r="K47" s="21">
        <v>116.52894000000001</v>
      </c>
      <c r="L47" s="21">
        <v>105.789</v>
      </c>
      <c r="M47" s="21">
        <v>46.35194937</v>
      </c>
      <c r="N47" s="21">
        <v>16.72319645</v>
      </c>
      <c r="O47" s="21">
        <v>20.391383100000002</v>
      </c>
      <c r="P47" s="21">
        <v>18.3912874</v>
      </c>
      <c r="Q47" s="21">
        <v>18.342426379999999</v>
      </c>
      <c r="R47" s="21">
        <v>1.432962E-2</v>
      </c>
      <c r="S47" s="21">
        <v>1.072939E-2</v>
      </c>
      <c r="T47" s="21">
        <v>1.0740889999999999E-2</v>
      </c>
      <c r="U47" s="21">
        <v>9.4364099999999992E-3</v>
      </c>
      <c r="V47" s="21">
        <v>9.4455400000000005E-3</v>
      </c>
      <c r="W47" s="21">
        <v>3.7823800000000001E-3</v>
      </c>
      <c r="X47" s="21">
        <v>9.5163699999999997E-3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3">
        <v>0</v>
      </c>
    </row>
    <row r="48" spans="2:30" s="3" customFormat="1" x14ac:dyDescent="0.2">
      <c r="B48" s="20" t="s">
        <v>24</v>
      </c>
      <c r="C48" s="21"/>
      <c r="D48" s="21"/>
      <c r="E48" s="21"/>
      <c r="F48" s="21"/>
      <c r="G48" s="21"/>
      <c r="H48" s="21"/>
      <c r="I48" s="21"/>
      <c r="J48" s="21">
        <v>16.148</v>
      </c>
      <c r="K48" s="21">
        <v>47.305410999999999</v>
      </c>
      <c r="L48" s="21">
        <v>118.431</v>
      </c>
      <c r="M48" s="21">
        <v>462.73903839000002</v>
      </c>
      <c r="N48" s="21">
        <v>839.50581720000002</v>
      </c>
      <c r="O48" s="21">
        <v>1295.8076768100002</v>
      </c>
      <c r="P48" s="21">
        <v>1887.6769923700001</v>
      </c>
      <c r="Q48" s="21">
        <v>1060.2702375599999</v>
      </c>
      <c r="R48" s="21">
        <v>648.92849337000007</v>
      </c>
      <c r="S48" s="21">
        <v>406.49190073</v>
      </c>
      <c r="T48" s="21">
        <v>6.9274278000000002</v>
      </c>
      <c r="U48" s="21">
        <v>6.2093639700000001</v>
      </c>
      <c r="V48" s="21">
        <v>5.0463085000000003</v>
      </c>
      <c r="W48" s="21">
        <v>2.9758470799999999</v>
      </c>
      <c r="X48" s="21">
        <v>2.5386573299999999</v>
      </c>
      <c r="Y48" s="21">
        <v>3.0746936499999999</v>
      </c>
      <c r="Z48" s="21">
        <v>2.3583519399999999</v>
      </c>
      <c r="AA48" s="21">
        <v>0.66141735999999995</v>
      </c>
      <c r="AB48" s="21">
        <v>26.12177848</v>
      </c>
      <c r="AC48" s="21">
        <v>28.485119999999998</v>
      </c>
      <c r="AD48" s="23">
        <v>24.877019990000001</v>
      </c>
    </row>
    <row r="49" spans="2:30" s="3" customFormat="1" ht="14.25" x14ac:dyDescent="0.2">
      <c r="B49" s="20" t="s">
        <v>77</v>
      </c>
      <c r="C49" s="21">
        <v>272.11803324070002</v>
      </c>
      <c r="D49" s="21">
        <v>208.87118432560001</v>
      </c>
      <c r="E49" s="21">
        <v>187.047</v>
      </c>
      <c r="F49" s="21">
        <v>405.06674958319996</v>
      </c>
      <c r="G49" s="21">
        <v>477.25475477780003</v>
      </c>
      <c r="H49" s="21">
        <v>358.93957175560001</v>
      </c>
      <c r="I49" s="21">
        <v>305.68956069469999</v>
      </c>
      <c r="J49" s="21">
        <v>234.71336775239999</v>
      </c>
      <c r="K49" s="21">
        <v>189.5413195758</v>
      </c>
      <c r="L49" s="21">
        <v>198.73099999999999</v>
      </c>
      <c r="M49" s="21">
        <v>233.08701016000001</v>
      </c>
      <c r="N49" s="21">
        <v>228.3535752402</v>
      </c>
      <c r="O49" s="21">
        <v>303.44004101980005</v>
      </c>
      <c r="P49" s="21">
        <v>465.88199032580002</v>
      </c>
      <c r="Q49" s="21">
        <v>575.53002970580008</v>
      </c>
      <c r="R49" s="21">
        <v>969.79284723640001</v>
      </c>
      <c r="S49" s="21">
        <f t="shared" ref="S49:Y49" si="9">SUM(S50:S53)</f>
        <v>1270.8012710166001</v>
      </c>
      <c r="T49" s="21">
        <f t="shared" si="9"/>
        <v>1753.7495647534399</v>
      </c>
      <c r="U49" s="21">
        <f t="shared" si="9"/>
        <v>2681.4810800400001</v>
      </c>
      <c r="V49" s="21">
        <f t="shared" si="9"/>
        <v>3334.6057512099997</v>
      </c>
      <c r="W49" s="21">
        <f t="shared" si="9"/>
        <v>4535.5533237499994</v>
      </c>
      <c r="X49" s="21">
        <f t="shared" si="9"/>
        <v>5628.8738656800006</v>
      </c>
      <c r="Y49" s="21">
        <f t="shared" si="9"/>
        <v>5760.7952421299997</v>
      </c>
      <c r="Z49" s="21">
        <f>SUM(Z50:Z53)</f>
        <v>5457.5594202100001</v>
      </c>
      <c r="AA49" s="21">
        <f>SUM(AA50:AA53)</f>
        <v>5446.5437254900007</v>
      </c>
      <c r="AB49" s="21">
        <f>SUM(AB50:AB53)</f>
        <v>6588.8740915000008</v>
      </c>
      <c r="AC49" s="21">
        <f>SUM(AC50:AC53)</f>
        <v>6368.6008471599998</v>
      </c>
      <c r="AD49" s="23">
        <f>SUM(AD50:AD53)</f>
        <v>6003.0088009900001</v>
      </c>
    </row>
    <row r="50" spans="2:30" s="3" customFormat="1" x14ac:dyDescent="0.2">
      <c r="B50" s="20" t="s">
        <v>18</v>
      </c>
      <c r="C50" s="21">
        <v>34.354978000000003</v>
      </c>
      <c r="D50" s="21">
        <v>68.935000000000002</v>
      </c>
      <c r="E50" s="21">
        <v>35.734000000000002</v>
      </c>
      <c r="F50" s="21">
        <v>31.545999999999999</v>
      </c>
      <c r="G50" s="21">
        <v>36.326999999999998</v>
      </c>
      <c r="H50" s="21">
        <v>38.098999999999997</v>
      </c>
      <c r="I50" s="21">
        <v>43.192</v>
      </c>
      <c r="J50" s="21">
        <v>43.802999999999997</v>
      </c>
      <c r="K50" s="21">
        <v>50.147817000000003</v>
      </c>
      <c r="L50" s="21">
        <v>35.308</v>
      </c>
      <c r="M50" s="21">
        <v>53.473198459999999</v>
      </c>
      <c r="N50" s="21">
        <v>65.53879293</v>
      </c>
      <c r="O50" s="21">
        <v>111.18775099000001</v>
      </c>
      <c r="P50" s="21">
        <v>127.85507364</v>
      </c>
      <c r="Q50" s="21">
        <v>179.89597873</v>
      </c>
      <c r="R50" s="21">
        <v>347.44783822300002</v>
      </c>
      <c r="S50" s="21">
        <v>749.99667697250004</v>
      </c>
      <c r="T50" s="21">
        <v>1282.3012012915401</v>
      </c>
      <c r="U50" s="21">
        <v>1950.4293327099999</v>
      </c>
      <c r="V50" s="21">
        <v>2352.9548375999998</v>
      </c>
      <c r="W50" s="21">
        <v>3568.92108719</v>
      </c>
      <c r="X50" s="21">
        <v>4583.6258745900004</v>
      </c>
      <c r="Y50" s="21">
        <v>4573.4876600899997</v>
      </c>
      <c r="Z50" s="21">
        <v>4484.23912432</v>
      </c>
      <c r="AA50" s="21">
        <v>4280.9194334900003</v>
      </c>
      <c r="AB50" s="21">
        <v>5057.5392548099999</v>
      </c>
      <c r="AC50" s="21">
        <v>4905.0138678000003</v>
      </c>
      <c r="AD50" s="23">
        <v>4621.5710307099998</v>
      </c>
    </row>
    <row r="51" spans="2:30" s="3" customFormat="1" x14ac:dyDescent="0.2">
      <c r="B51" s="20" t="s">
        <v>19</v>
      </c>
      <c r="C51" s="21">
        <v>231.88776345030001</v>
      </c>
      <c r="D51" s="21">
        <v>139.39168446300002</v>
      </c>
      <c r="E51" s="21">
        <v>151.08799999999999</v>
      </c>
      <c r="F51" s="21">
        <v>346.08874958319996</v>
      </c>
      <c r="G51" s="21">
        <v>439.79775477780004</v>
      </c>
      <c r="H51" s="21">
        <v>320.01857175559996</v>
      </c>
      <c r="I51" s="21">
        <v>261.62056069469998</v>
      </c>
      <c r="J51" s="21">
        <v>189.94636775239999</v>
      </c>
      <c r="K51" s="21">
        <v>138.3676685758</v>
      </c>
      <c r="L51" s="21">
        <v>162.381</v>
      </c>
      <c r="M51" s="21">
        <v>178.51998699000001</v>
      </c>
      <c r="N51" s="21">
        <v>161.7676964302</v>
      </c>
      <c r="O51" s="21">
        <v>191.31067152980003</v>
      </c>
      <c r="P51" s="21">
        <v>337.1422362358</v>
      </c>
      <c r="Q51" s="21">
        <v>394.74327369580004</v>
      </c>
      <c r="R51" s="21">
        <v>621.44694156339995</v>
      </c>
      <c r="S51" s="21">
        <v>520.54558993410001</v>
      </c>
      <c r="T51" s="21">
        <v>471.44662107046003</v>
      </c>
      <c r="U51" s="21">
        <v>731.05169134000005</v>
      </c>
      <c r="V51" s="21">
        <v>981.65085427999998</v>
      </c>
      <c r="W51" s="21">
        <v>966.63217470999996</v>
      </c>
      <c r="X51" s="21">
        <v>1045.2113079799999</v>
      </c>
      <c r="Y51" s="21">
        <v>1187.2177994599999</v>
      </c>
      <c r="Z51" s="21">
        <v>973.23301839999999</v>
      </c>
      <c r="AA51" s="21">
        <v>1165.5749703900001</v>
      </c>
      <c r="AB51" s="21">
        <v>1531.1881626100001</v>
      </c>
      <c r="AC51" s="21">
        <v>1463.57983076</v>
      </c>
      <c r="AD51" s="23">
        <v>1381.29041385</v>
      </c>
    </row>
    <row r="52" spans="2:30" s="3" customFormat="1" x14ac:dyDescent="0.2">
      <c r="B52" s="20" t="s">
        <v>20</v>
      </c>
      <c r="C52" s="21">
        <v>5.8752917903999995</v>
      </c>
      <c r="D52" s="21">
        <v>0.54449986260000005</v>
      </c>
      <c r="E52" s="21">
        <v>0.22500000000000001</v>
      </c>
      <c r="F52" s="21">
        <v>27.431999999999999</v>
      </c>
      <c r="G52" s="21">
        <v>1.1299999999999999</v>
      </c>
      <c r="H52" s="21">
        <v>0.82199999999999995</v>
      </c>
      <c r="I52" s="21">
        <v>0.877</v>
      </c>
      <c r="J52" s="21">
        <v>0.96399999999999997</v>
      </c>
      <c r="K52" s="21">
        <v>1.0258340000000001</v>
      </c>
      <c r="L52" s="21">
        <v>1.042</v>
      </c>
      <c r="M52" s="21">
        <v>1.0410661299999999</v>
      </c>
      <c r="N52" s="21">
        <v>1.0265574</v>
      </c>
      <c r="O52" s="21">
        <v>0.94161850000000002</v>
      </c>
      <c r="P52" s="21">
        <v>0.88468044999999995</v>
      </c>
      <c r="Q52" s="21">
        <v>0.85819459999999992</v>
      </c>
      <c r="R52" s="21">
        <v>0.85450081999999994</v>
      </c>
      <c r="S52" s="21">
        <v>0.21116267999999999</v>
      </c>
      <c r="T52" s="21">
        <v>1.68930144E-3</v>
      </c>
      <c r="U52" s="21">
        <v>0</v>
      </c>
      <c r="V52" s="21">
        <v>0</v>
      </c>
      <c r="W52" s="21"/>
      <c r="X52" s="21">
        <v>3.661909E-2</v>
      </c>
      <c r="Y52" s="21">
        <v>8.9716660000000004E-2</v>
      </c>
      <c r="Z52" s="21">
        <v>8.249397E-2</v>
      </c>
      <c r="AA52" s="21">
        <v>4.4452249999999999E-2</v>
      </c>
      <c r="AB52" s="21">
        <v>4.4452249999999999E-2</v>
      </c>
      <c r="AC52" s="21">
        <v>2.19177E-3</v>
      </c>
      <c r="AD52" s="23">
        <v>4.4452249999999999E-2</v>
      </c>
    </row>
    <row r="53" spans="2:30" s="3" customFormat="1" ht="14.25" x14ac:dyDescent="0.2">
      <c r="B53" s="20" t="s">
        <v>59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>
        <v>5.2758579999999999E-2</v>
      </c>
      <c r="N53" s="21">
        <v>2.0528480000000002E-2</v>
      </c>
      <c r="O53" s="21">
        <v>1.9297899999999998E-3</v>
      </c>
      <c r="P53" s="21">
        <v>1.4252249999999999E-2</v>
      </c>
      <c r="Q53" s="21">
        <v>3.2582680000000003E-2</v>
      </c>
      <c r="R53" s="21">
        <v>4.3566629999999995E-2</v>
      </c>
      <c r="S53" s="21">
        <v>4.7841430000000004E-2</v>
      </c>
      <c r="T53" s="21">
        <v>5.3090000000000002E-5</v>
      </c>
      <c r="U53" s="21">
        <v>5.5989999999999998E-5</v>
      </c>
      <c r="V53" s="21">
        <v>5.9330000000000003E-5</v>
      </c>
      <c r="W53" s="21">
        <v>6.1849999999999999E-5</v>
      </c>
      <c r="X53" s="21">
        <v>6.402E-5</v>
      </c>
      <c r="Y53" s="21">
        <v>6.5920000000000006E-5</v>
      </c>
      <c r="Z53" s="21">
        <v>4.7835200000000003E-3</v>
      </c>
      <c r="AA53" s="21">
        <v>4.8693599999999997E-3</v>
      </c>
      <c r="AB53" s="21">
        <v>0.10222183</v>
      </c>
      <c r="AC53" s="21">
        <v>4.9568299999999997E-3</v>
      </c>
      <c r="AD53" s="23">
        <v>0.10290418</v>
      </c>
    </row>
    <row r="54" spans="2:30" s="3" customFormat="1" x14ac:dyDescent="0.2">
      <c r="B54" s="20" t="s">
        <v>39</v>
      </c>
      <c r="C54" s="21">
        <v>4611.6209999999992</v>
      </c>
      <c r="D54" s="21">
        <v>5247.8540449299999</v>
      </c>
      <c r="E54" s="21">
        <v>4484.8485713187993</v>
      </c>
      <c r="F54" s="21">
        <v>4320.5594342355998</v>
      </c>
      <c r="G54" s="21">
        <v>4621.5252856789994</v>
      </c>
      <c r="H54" s="21">
        <v>4572.3989228949995</v>
      </c>
      <c r="I54" s="21">
        <v>5058.633905239999</v>
      </c>
      <c r="J54" s="21">
        <v>4549.1995739200001</v>
      </c>
      <c r="K54" s="21">
        <v>5218.5328732799999</v>
      </c>
      <c r="L54" s="21">
        <v>6226.661000000001</v>
      </c>
      <c r="M54" s="21">
        <v>7622.4927530896603</v>
      </c>
      <c r="N54" s="21">
        <v>12622.4704170489</v>
      </c>
      <c r="O54" s="21">
        <v>14828.073285541701</v>
      </c>
      <c r="P54" s="21">
        <v>21131.153967489983</v>
      </c>
      <c r="Q54" s="21">
        <v>21664.285580886874</v>
      </c>
      <c r="R54" s="21">
        <v>29386.276514787834</v>
      </c>
      <c r="S54" s="21">
        <f t="shared" ref="S54:Y54" si="10">SUM(S55:S58)</f>
        <v>37025.270054396533</v>
      </c>
      <c r="T54" s="21">
        <f t="shared" si="10"/>
        <v>48122.887798773547</v>
      </c>
      <c r="U54" s="21">
        <f t="shared" si="10"/>
        <v>57022.839800428912</v>
      </c>
      <c r="V54" s="21">
        <f t="shared" si="10"/>
        <v>56559.804621235831</v>
      </c>
      <c r="W54" s="21">
        <f t="shared" si="10"/>
        <v>48285.584129904542</v>
      </c>
      <c r="X54" s="21">
        <f t="shared" si="10"/>
        <v>45205.351389701318</v>
      </c>
      <c r="Y54" s="21">
        <f t="shared" si="10"/>
        <v>44731.270006504048</v>
      </c>
      <c r="Z54" s="21">
        <f>SUM(Z55:Z58)</f>
        <v>38075.036525944437</v>
      </c>
      <c r="AA54" s="21">
        <f>SUM(AA55:AA58)</f>
        <v>34949.052117532694</v>
      </c>
      <c r="AB54" s="21">
        <f>SUM(AB55:AB58)</f>
        <v>33857.158780998769</v>
      </c>
      <c r="AC54" s="21">
        <f>SUM(AC55:AC58)</f>
        <v>35638.712428374194</v>
      </c>
      <c r="AD54" s="23">
        <f>SUM(AD55:AD58)</f>
        <v>37895.843406649168</v>
      </c>
    </row>
    <row r="55" spans="2:30" s="3" customFormat="1" x14ac:dyDescent="0.2">
      <c r="B55" s="20" t="s">
        <v>18</v>
      </c>
      <c r="C55" s="21">
        <v>1152.566</v>
      </c>
      <c r="D55" s="21">
        <v>1395.8219459899999</v>
      </c>
      <c r="E55" s="21">
        <v>1808.9134763500001</v>
      </c>
      <c r="F55" s="21">
        <v>1920.8889999999999</v>
      </c>
      <c r="G55" s="21">
        <v>1845.6239270000001</v>
      </c>
      <c r="H55" s="21">
        <v>2188.7051879999999</v>
      </c>
      <c r="I55" s="21">
        <v>2555.5699549999999</v>
      </c>
      <c r="J55" s="21">
        <v>2284.71144</v>
      </c>
      <c r="K55" s="21">
        <v>2164.5161829999997</v>
      </c>
      <c r="L55" s="21">
        <v>3102.2190000000001</v>
      </c>
      <c r="M55" s="21">
        <v>4957.4511064999997</v>
      </c>
      <c r="N55" s="21">
        <v>8733.6442965499991</v>
      </c>
      <c r="O55" s="21">
        <v>11673.00361826</v>
      </c>
      <c r="P55" s="21">
        <v>13973.299665139999</v>
      </c>
      <c r="Q55" s="21">
        <v>15563.371257009996</v>
      </c>
      <c r="R55" s="21">
        <v>21629.151919149997</v>
      </c>
      <c r="S55" s="21">
        <v>29086.94255494</v>
      </c>
      <c r="T55" s="21">
        <v>30287.479636979999</v>
      </c>
      <c r="U55" s="21">
        <v>36042.18778357</v>
      </c>
      <c r="V55" s="21">
        <v>35568.164055939997</v>
      </c>
      <c r="W55" s="21">
        <v>28003.53866324</v>
      </c>
      <c r="X55" s="21">
        <v>27510.72162144</v>
      </c>
      <c r="Y55" s="21">
        <v>26225.171261759999</v>
      </c>
      <c r="Z55" s="21">
        <v>26647.816432169999</v>
      </c>
      <c r="AA55" s="21">
        <v>24818.549391150002</v>
      </c>
      <c r="AB55" s="21">
        <v>26632.63824602</v>
      </c>
      <c r="AC55" s="21">
        <v>27158.106924759999</v>
      </c>
      <c r="AD55" s="23">
        <v>28431.31329138</v>
      </c>
    </row>
    <row r="56" spans="2:30" s="3" customFormat="1" x14ac:dyDescent="0.2">
      <c r="B56" s="20" t="s">
        <v>19</v>
      </c>
      <c r="C56" s="21">
        <v>1615.5219999999999</v>
      </c>
      <c r="D56" s="21">
        <v>2000.54909894</v>
      </c>
      <c r="E56" s="21">
        <v>2251.6041289688001</v>
      </c>
      <c r="F56" s="21">
        <v>1909.4814342356001</v>
      </c>
      <c r="G56" s="21">
        <v>2315.7760766789997</v>
      </c>
      <c r="H56" s="21">
        <v>2138.3839478949999</v>
      </c>
      <c r="I56" s="21">
        <v>2252.5610542399995</v>
      </c>
      <c r="J56" s="21">
        <v>2020.7091199199999</v>
      </c>
      <c r="K56" s="21">
        <v>2846.4505232799997</v>
      </c>
      <c r="L56" s="21">
        <v>2921.3820000000001</v>
      </c>
      <c r="M56" s="21">
        <v>2282.3665155625299</v>
      </c>
      <c r="N56" s="21">
        <v>3279.7897950075699</v>
      </c>
      <c r="O56" s="21">
        <v>2150.4374231908</v>
      </c>
      <c r="P56" s="21">
        <v>6072.8612266336995</v>
      </c>
      <c r="Q56" s="21">
        <v>4589.233245306109</v>
      </c>
      <c r="R56" s="21">
        <v>5859.397642769628</v>
      </c>
      <c r="S56" s="21">
        <v>5498.1654363871703</v>
      </c>
      <c r="T56" s="21">
        <v>15306.4155407256</v>
      </c>
      <c r="U56" s="21">
        <v>17979.918728832301</v>
      </c>
      <c r="V56" s="21">
        <v>17477.0943715916</v>
      </c>
      <c r="W56" s="21">
        <v>16269.840779706399</v>
      </c>
      <c r="X56" s="21">
        <v>13194.398189474599</v>
      </c>
      <c r="Y56" s="21">
        <v>13566.510023938599</v>
      </c>
      <c r="Z56" s="21">
        <v>9917.6534563128007</v>
      </c>
      <c r="AA56" s="21">
        <v>10018.36851341</v>
      </c>
      <c r="AB56" s="21">
        <v>6918.2214336362003</v>
      </c>
      <c r="AC56" s="21">
        <v>7989.7082461476002</v>
      </c>
      <c r="AD56" s="23">
        <v>8998.0150976019995</v>
      </c>
    </row>
    <row r="57" spans="2:30" s="3" customFormat="1" x14ac:dyDescent="0.2">
      <c r="B57" s="20" t="s">
        <v>20</v>
      </c>
      <c r="C57" s="21">
        <v>1843.5329999999999</v>
      </c>
      <c r="D57" s="21">
        <v>1851.4829999999999</v>
      </c>
      <c r="E57" s="21">
        <v>424.33096599999999</v>
      </c>
      <c r="F57" s="21">
        <v>490.18900000000002</v>
      </c>
      <c r="G57" s="21">
        <v>460.12528200000003</v>
      </c>
      <c r="H57" s="21">
        <v>245.309787</v>
      </c>
      <c r="I57" s="21">
        <v>250.50289600000002</v>
      </c>
      <c r="J57" s="21">
        <v>243.77901399999999</v>
      </c>
      <c r="K57" s="21">
        <v>207.56616699999998</v>
      </c>
      <c r="L57" s="21">
        <v>203.06</v>
      </c>
      <c r="M57" s="21">
        <v>161.10068432</v>
      </c>
      <c r="N57" s="21">
        <v>143.64117566760001</v>
      </c>
      <c r="O57" s="21">
        <v>137.34076133000002</v>
      </c>
      <c r="P57" s="21">
        <v>115.43554303359998</v>
      </c>
      <c r="Q57" s="21">
        <v>109.28007333429998</v>
      </c>
      <c r="R57" s="21">
        <v>103.23585583700002</v>
      </c>
      <c r="S57" s="21">
        <v>93.3356642456</v>
      </c>
      <c r="T57" s="21">
        <v>72.690197276199996</v>
      </c>
      <c r="U57" s="21">
        <v>69.162420118399993</v>
      </c>
      <c r="V57" s="21">
        <v>59.6052419508</v>
      </c>
      <c r="W57" s="21">
        <v>56.823494663600002</v>
      </c>
      <c r="X57" s="21">
        <v>48.3580540086</v>
      </c>
      <c r="Y57" s="21">
        <v>18.459928318999999</v>
      </c>
      <c r="Z57" s="21">
        <v>16.807975217599999</v>
      </c>
      <c r="AA57" s="21">
        <v>16.708166264999999</v>
      </c>
      <c r="AB57" s="21">
        <v>16.708166264999999</v>
      </c>
      <c r="AC57" s="21">
        <v>16.998951718000001</v>
      </c>
      <c r="AD57" s="23">
        <v>16.708166264999999</v>
      </c>
    </row>
    <row r="58" spans="2:30" s="3" customFormat="1" x14ac:dyDescent="0.2">
      <c r="B58" s="20" t="s">
        <v>24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>
        <v>221.57444670713201</v>
      </c>
      <c r="N58" s="21">
        <v>465.395149823743</v>
      </c>
      <c r="O58" s="21">
        <v>867.29148276088506</v>
      </c>
      <c r="P58" s="21">
        <v>969.55753268268427</v>
      </c>
      <c r="Q58" s="21">
        <v>1402.4010052364699</v>
      </c>
      <c r="R58" s="21">
        <v>1794.4910970312085</v>
      </c>
      <c r="S58" s="21">
        <v>2346.82639882377</v>
      </c>
      <c r="T58" s="21">
        <v>2456.3024237917498</v>
      </c>
      <c r="U58" s="21">
        <v>2931.5708679082099</v>
      </c>
      <c r="V58" s="21">
        <v>3454.94095175344</v>
      </c>
      <c r="W58" s="21">
        <v>3955.3811922945401</v>
      </c>
      <c r="X58" s="21">
        <v>4451.8735247781196</v>
      </c>
      <c r="Y58" s="21">
        <v>4921.12879248645</v>
      </c>
      <c r="Z58" s="21">
        <v>1492.7586622440399</v>
      </c>
      <c r="AA58" s="21">
        <v>95.426046707692805</v>
      </c>
      <c r="AB58" s="21">
        <v>289.590935077567</v>
      </c>
      <c r="AC58" s="21">
        <v>473.89830574859502</v>
      </c>
      <c r="AD58" s="23">
        <v>449.80685140216798</v>
      </c>
    </row>
    <row r="59" spans="2:30" s="3" customFormat="1" x14ac:dyDescent="0.2">
      <c r="B59" s="18" t="s">
        <v>38</v>
      </c>
      <c r="C59" s="19">
        <v>216.92</v>
      </c>
      <c r="D59" s="19">
        <v>219.929</v>
      </c>
      <c r="E59" s="19">
        <v>89.860778999999994</v>
      </c>
      <c r="F59" s="19">
        <v>117.774</v>
      </c>
      <c r="G59" s="19">
        <v>140.262642</v>
      </c>
      <c r="H59" s="19">
        <v>161.09101999999999</v>
      </c>
      <c r="I59" s="19">
        <v>189.070108</v>
      </c>
      <c r="J59" s="19">
        <v>214.813525</v>
      </c>
      <c r="K59" s="19">
        <v>228.13423600000002</v>
      </c>
      <c r="L59" s="19">
        <v>269.76499999999999</v>
      </c>
      <c r="M59" s="19">
        <v>297.60487977999998</v>
      </c>
      <c r="N59" s="19">
        <v>322.86803340940003</v>
      </c>
      <c r="O59" s="19">
        <v>336.38953767370003</v>
      </c>
      <c r="P59" s="19">
        <v>333.32062556719995</v>
      </c>
      <c r="Q59" s="19">
        <v>358.38999468060001</v>
      </c>
      <c r="R59" s="19">
        <v>385.84757041760002</v>
      </c>
      <c r="S59" s="19">
        <v>400.13736597960002</v>
      </c>
      <c r="T59" s="19">
        <v>278.29316972779998</v>
      </c>
      <c r="U59" s="19">
        <v>228.33509923439999</v>
      </c>
      <c r="V59" s="19">
        <v>177.33645364899999</v>
      </c>
      <c r="W59" s="19">
        <v>123.79526753259999</v>
      </c>
      <c r="X59" s="19">
        <v>70.755821133599994</v>
      </c>
      <c r="Y59" s="19">
        <v>83.007550186800003</v>
      </c>
      <c r="Z59" s="19">
        <v>20.207092230200001</v>
      </c>
      <c r="AA59" s="19">
        <v>7.4932351097999996</v>
      </c>
      <c r="AB59" s="19">
        <v>15.7864278156</v>
      </c>
      <c r="AC59" s="19">
        <v>23.951803530599999</v>
      </c>
      <c r="AD59" s="22">
        <v>20.778880524600002</v>
      </c>
    </row>
    <row r="60" spans="2:30" s="3" customFormat="1" x14ac:dyDescent="0.2">
      <c r="B60" s="18" t="s">
        <v>54</v>
      </c>
      <c r="C60" s="19">
        <v>3862.35</v>
      </c>
      <c r="D60" s="19">
        <v>3829.6171600000002</v>
      </c>
      <c r="E60" s="19">
        <v>3926.4148105280001</v>
      </c>
      <c r="F60" s="19">
        <v>4252.5578238179996</v>
      </c>
      <c r="G60" s="19">
        <v>4192.1415684800004</v>
      </c>
      <c r="H60" s="19">
        <v>3698.5044022399998</v>
      </c>
      <c r="I60" s="19">
        <v>3413.3799615600001</v>
      </c>
      <c r="J60" s="19">
        <v>3294.9546001200006</v>
      </c>
      <c r="K60" s="19">
        <v>3220.4180000000001</v>
      </c>
      <c r="L60" s="19">
        <v>2412.9639999999999</v>
      </c>
      <c r="M60" s="19">
        <v>2889.3512919</v>
      </c>
      <c r="N60" s="19">
        <v>2837.7215796932001</v>
      </c>
      <c r="O60" s="19">
        <v>2397.8892665215003</v>
      </c>
      <c r="P60" s="19">
        <v>2555.0942338792997</v>
      </c>
      <c r="Q60" s="19">
        <v>3598.346572526279</v>
      </c>
      <c r="R60" s="19">
        <v>3467.5125910728598</v>
      </c>
      <c r="S60" s="19">
        <v>3225.0128798103201</v>
      </c>
      <c r="T60" s="19">
        <v>3081.9444684107598</v>
      </c>
      <c r="U60" s="19">
        <v>3046.0344647092902</v>
      </c>
      <c r="V60" s="19">
        <v>3089.52815313571</v>
      </c>
      <c r="W60" s="19">
        <v>3381.8182888255101</v>
      </c>
      <c r="X60" s="19">
        <v>3252.37962797096</v>
      </c>
      <c r="Y60" s="19">
        <v>3135.3520577183999</v>
      </c>
      <c r="Z60" s="19">
        <v>2981.7397844157999</v>
      </c>
      <c r="AA60" s="19">
        <v>2876.3106949592002</v>
      </c>
      <c r="AB60" s="19">
        <v>2669.9146790057998</v>
      </c>
      <c r="AC60" s="19">
        <v>4969.7857991383999</v>
      </c>
      <c r="AD60" s="22">
        <v>2686.5435360642</v>
      </c>
    </row>
    <row r="61" spans="2:30" s="3" customFormat="1" x14ac:dyDescent="0.2">
      <c r="B61" s="18" t="s">
        <v>41</v>
      </c>
      <c r="C61" s="19">
        <v>8665.9176132193006</v>
      </c>
      <c r="D61" s="19">
        <v>10307.979684103801</v>
      </c>
      <c r="E61" s="19">
        <v>11117.687540155999</v>
      </c>
      <c r="F61" s="19">
        <v>13205.774632057599</v>
      </c>
      <c r="G61" s="19">
        <v>6422.5060197175872</v>
      </c>
      <c r="H61" s="19">
        <v>7441.607</v>
      </c>
      <c r="I61" s="19">
        <v>8766.6980000000003</v>
      </c>
      <c r="J61" s="19">
        <v>8743.7839999999997</v>
      </c>
      <c r="K61" s="19">
        <v>9440.6419999999998</v>
      </c>
      <c r="L61" s="19">
        <v>9207.2199999999993</v>
      </c>
      <c r="M61" s="19">
        <v>8851.47147672133</v>
      </c>
      <c r="N61" s="19">
        <v>8840.4017239321602</v>
      </c>
      <c r="O61" s="19">
        <v>8465.324247607432</v>
      </c>
      <c r="P61" s="19">
        <v>8705.5479452213021</v>
      </c>
      <c r="Q61" s="19">
        <v>9041.0120854223715</v>
      </c>
      <c r="R61" s="19">
        <v>9595.95291899722</v>
      </c>
      <c r="S61" s="19">
        <v>11062.796238450899</v>
      </c>
      <c r="T61" s="19">
        <v>11670.7663405318</v>
      </c>
      <c r="U61" s="19">
        <v>16826.47915386</v>
      </c>
      <c r="V61" s="19">
        <v>22302.008402275002</v>
      </c>
      <c r="W61" s="19">
        <v>15226.16995003</v>
      </c>
      <c r="X61" s="19">
        <v>18862.1493969402</v>
      </c>
      <c r="Y61" s="19">
        <v>23305.879028376799</v>
      </c>
      <c r="Z61" s="19">
        <v>24997.888340916601</v>
      </c>
      <c r="AA61" s="19">
        <v>28108.274964571501</v>
      </c>
      <c r="AB61" s="19">
        <v>35140.658164854598</v>
      </c>
      <c r="AC61" s="19">
        <v>36192.798769974397</v>
      </c>
      <c r="AD61" s="22">
        <v>38491.288113390197</v>
      </c>
    </row>
    <row r="62" spans="2:30" s="3" customFormat="1" x14ac:dyDescent="0.2">
      <c r="B62" s="18" t="s">
        <v>42</v>
      </c>
      <c r="C62" s="19">
        <v>2479.80240052</v>
      </c>
      <c r="D62" s="19">
        <v>3131.5514430399999</v>
      </c>
      <c r="E62" s="19">
        <v>3682.5644670451998</v>
      </c>
      <c r="F62" s="19">
        <v>4834.5928060452006</v>
      </c>
      <c r="G62" s="19">
        <v>5073.4238399999995</v>
      </c>
      <c r="H62" s="19">
        <v>5586.6170000000002</v>
      </c>
      <c r="I62" s="19">
        <v>6373.2</v>
      </c>
      <c r="J62" s="19">
        <v>8219.6010000000006</v>
      </c>
      <c r="K62" s="19">
        <v>9045.2060000000001</v>
      </c>
      <c r="L62" s="19">
        <v>9391.7250000000004</v>
      </c>
      <c r="M62" s="19">
        <v>10804.804464410499</v>
      </c>
      <c r="N62" s="19">
        <v>12243.1100488059</v>
      </c>
      <c r="O62" s="19">
        <v>13956.004109220299</v>
      </c>
      <c r="P62" s="19">
        <v>11477.775221937907</v>
      </c>
      <c r="Q62" s="19">
        <v>13233.720011011352</v>
      </c>
      <c r="R62" s="19">
        <v>14536.2233867245</v>
      </c>
      <c r="S62" s="19">
        <v>15054.612668989401</v>
      </c>
      <c r="T62" s="19">
        <v>18464.1693819008</v>
      </c>
      <c r="U62" s="19">
        <v>11527.9178427058</v>
      </c>
      <c r="V62" s="19">
        <v>12417.8917845996</v>
      </c>
      <c r="W62" s="19">
        <v>14187.3827769298</v>
      </c>
      <c r="X62" s="19">
        <v>17666.589845271599</v>
      </c>
      <c r="Y62" s="19">
        <v>18807.7343235558</v>
      </c>
      <c r="Z62" s="19">
        <v>21497.558379234601</v>
      </c>
      <c r="AA62" s="19">
        <v>24457.4580351193</v>
      </c>
      <c r="AB62" s="19">
        <v>26260.1882606033</v>
      </c>
      <c r="AC62" s="19">
        <v>28378.4686303093</v>
      </c>
      <c r="AD62" s="22">
        <v>27748.149936233702</v>
      </c>
    </row>
    <row r="63" spans="2:30" s="3" customFormat="1" x14ac:dyDescent="0.2">
      <c r="B63" s="24" t="s">
        <v>71</v>
      </c>
    </row>
    <row r="64" spans="2:30" s="3" customFormat="1" x14ac:dyDescent="0.2">
      <c r="B64" s="24" t="s">
        <v>72</v>
      </c>
    </row>
    <row r="65" spans="2:2" s="3" customFormat="1" hidden="1" x14ac:dyDescent="0.2">
      <c r="B65" s="13" t="s">
        <v>44</v>
      </c>
    </row>
    <row r="66" spans="2:2" s="3" customFormat="1" x14ac:dyDescent="0.2">
      <c r="B66" s="24" t="s">
        <v>73</v>
      </c>
    </row>
    <row r="67" spans="2:2" s="3" customFormat="1" x14ac:dyDescent="0.2">
      <c r="B67" s="24" t="s">
        <v>74</v>
      </c>
    </row>
    <row r="68" spans="2:2" s="3" customFormat="1" x14ac:dyDescent="0.2">
      <c r="B68" s="25" t="s">
        <v>48</v>
      </c>
    </row>
    <row r="69" spans="2:2" s="3" customFormat="1" x14ac:dyDescent="0.2">
      <c r="B69" s="25" t="s">
        <v>28</v>
      </c>
    </row>
    <row r="70" spans="2:2" s="3" customFormat="1" x14ac:dyDescent="0.2">
      <c r="B70" s="25" t="s">
        <v>29</v>
      </c>
    </row>
    <row r="71" spans="2:2" s="3" customFormat="1" x14ac:dyDescent="0.2">
      <c r="B71" s="25" t="s">
        <v>30</v>
      </c>
    </row>
    <row r="72" spans="2:2" s="3" customFormat="1" x14ac:dyDescent="0.2">
      <c r="B72" s="25" t="s">
        <v>31</v>
      </c>
    </row>
    <row r="73" spans="2:2" s="3" customFormat="1" x14ac:dyDescent="0.2">
      <c r="B73" s="25" t="s">
        <v>70</v>
      </c>
    </row>
    <row r="74" spans="2:2" s="3" customFormat="1" x14ac:dyDescent="0.2">
      <c r="B74" s="24" t="s">
        <v>75</v>
      </c>
    </row>
    <row r="75" spans="2:2" ht="14.25" hidden="1" x14ac:dyDescent="0.2">
      <c r="B75" s="12" t="s">
        <v>55</v>
      </c>
    </row>
    <row r="77" spans="2:2" ht="15" customHeight="1" x14ac:dyDescent="0.2">
      <c r="B77" s="10"/>
    </row>
    <row r="78" spans="2:2" ht="13.5" x14ac:dyDescent="0.2">
      <c r="B78" s="10"/>
    </row>
    <row r="79" spans="2:2" x14ac:dyDescent="0.2">
      <c r="B79" s="11"/>
    </row>
    <row r="80" spans="2:2" x14ac:dyDescent="0.2">
      <c r="B80" s="11"/>
    </row>
    <row r="81" spans="2:2" x14ac:dyDescent="0.2">
      <c r="B81" s="11"/>
    </row>
    <row r="82" spans="2:2" x14ac:dyDescent="0.2">
      <c r="B82" s="11"/>
    </row>
    <row r="83" spans="2:2" x14ac:dyDescent="0.2">
      <c r="B83" s="11"/>
    </row>
    <row r="84" spans="2:2" x14ac:dyDescent="0.2">
      <c r="B84" s="11"/>
    </row>
    <row r="85" spans="2:2" ht="14.25" x14ac:dyDescent="0.2">
      <c r="B85" s="12"/>
    </row>
    <row r="86" spans="2:2" ht="14.25" x14ac:dyDescent="0.2">
      <c r="B86" s="12"/>
    </row>
    <row r="87" spans="2:2" ht="14.25" x14ac:dyDescent="0.2">
      <c r="B87" s="12"/>
    </row>
    <row r="88" spans="2:2" x14ac:dyDescent="0.2">
      <c r="B88" s="13"/>
    </row>
  </sheetData>
  <phoneticPr fontId="0" type="noConversion"/>
  <pageMargins left="0.75" right="0.75" top="1" bottom="1" header="0" footer="0"/>
  <pageSetup paperSize="9" orientation="portrait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PVALENCIA</dc:creator>
  <cp:lastModifiedBy>Winsor Fierro</cp:lastModifiedBy>
  <dcterms:created xsi:type="dcterms:W3CDTF">2004-05-13T18:35:07Z</dcterms:created>
  <dcterms:modified xsi:type="dcterms:W3CDTF">2023-06-20T20:00:01Z</dcterms:modified>
</cp:coreProperties>
</file>